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nieszka T\Desktop\"/>
    </mc:Choice>
  </mc:AlternateContent>
  <xr:revisionPtr revIDLastSave="0" documentId="8_{3F4F7B0C-B1E4-43DB-8A4C-81021151BF99}" xr6:coauthVersionLast="45" xr6:coauthVersionMax="45" xr10:uidLastSave="{00000000-0000-0000-0000-000000000000}"/>
  <bookViews>
    <workbookView xWindow="-108" yWindow="-108" windowWidth="23256" windowHeight="12576" tabRatio="700" activeTab="4" xr2:uid="{00000000-000D-0000-FFFF-FFFF00000000}"/>
  </bookViews>
  <sheets>
    <sheet name="budynki" sheetId="1" r:id="rId1"/>
    <sheet name="środki trwałe" sheetId="7" r:id="rId2"/>
    <sheet name="elektronika" sheetId="2" r:id="rId3"/>
    <sheet name="pojazdy" sheetId="8" r:id="rId4"/>
    <sheet name="szkody" sheetId="9" r:id="rId5"/>
  </sheets>
  <definedNames>
    <definedName name="_xlnm.Print_Area" localSheetId="0">budynki!$A$1:$L$84</definedName>
    <definedName name="_xlnm.Print_Area" localSheetId="2">elektronika!$A$1:$D$119</definedName>
    <definedName name="_xlnm.Print_Area" localSheetId="1">'środki trwałe'!$A$1:$E$13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  <c r="D104" i="2" l="1"/>
  <c r="D60" i="2"/>
  <c r="D68" i="2"/>
  <c r="D96" i="2"/>
  <c r="D41" i="2"/>
  <c r="D22" i="2"/>
  <c r="D50" i="2" l="1"/>
  <c r="D115" i="2"/>
  <c r="G71" i="1" l="1"/>
  <c r="D29" i="2" l="1"/>
  <c r="E13" i="7" l="1"/>
  <c r="D108" i="2"/>
  <c r="D87" i="2"/>
  <c r="D83" i="2"/>
  <c r="G76" i="1"/>
  <c r="G77" i="1" s="1"/>
  <c r="G57" i="1"/>
  <c r="G58" i="1"/>
  <c r="G64" i="1"/>
  <c r="G66" i="1" s="1"/>
  <c r="F77" i="1"/>
  <c r="G60" i="1" l="1"/>
  <c r="G83" i="1"/>
  <c r="D13" i="2"/>
  <c r="D13" i="7" l="1"/>
  <c r="F71" i="1"/>
  <c r="F47" i="1"/>
  <c r="F83" i="1" s="1"/>
</calcChain>
</file>

<file path=xl/sharedStrings.xml><?xml version="1.0" encoding="utf-8"?>
<sst xmlns="http://schemas.openxmlformats.org/spreadsheetml/2006/main" count="544" uniqueCount="384">
  <si>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</si>
  <si>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</si>
  <si>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</si>
  <si>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</si>
  <si>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</si>
  <si>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</si>
  <si>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</si>
  <si>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</si>
  <si>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</si>
  <si>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</si>
  <si>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</si>
  <si>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</si>
  <si>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</si>
  <si>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</si>
  <si>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</si>
  <si>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</si>
  <si>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powierzchnia</t>
  </si>
  <si>
    <t>Konstrukcja</t>
  </si>
  <si>
    <t xml:space="preserve">zabezpieczenia (znane zabiezpieczenia p-poż i przeciw kradzieżowe)                                     </t>
  </si>
  <si>
    <t>Wykaz budynków i budowli</t>
  </si>
  <si>
    <t>Aktualny przegląd</t>
  </si>
  <si>
    <t>2.</t>
  </si>
  <si>
    <t>3.</t>
  </si>
  <si>
    <t>4.</t>
  </si>
  <si>
    <t>5.</t>
  </si>
  <si>
    <t>Wykaz wartości środków trwałych, maszyn, urządzeń i wyposażenia</t>
  </si>
  <si>
    <t>Wartość 
z aktualnych polis</t>
  </si>
  <si>
    <t>Urząd Gminy</t>
  </si>
  <si>
    <t>1. Urząd Gminy</t>
  </si>
  <si>
    <t>6.</t>
  </si>
  <si>
    <t>7.</t>
  </si>
  <si>
    <t>Gminna Biblioteka i Dom Kultury</t>
  </si>
  <si>
    <t>Ośrodek Pomocy Społecznej</t>
  </si>
  <si>
    <t>Szkoła Podstawowa w Kępie Piotrawińskiej</t>
  </si>
  <si>
    <t>Szkoła Podstawowa w Kamieniu</t>
  </si>
  <si>
    <t>budynek szkoły podstawowej</t>
  </si>
  <si>
    <t>budynek gospodarczy</t>
  </si>
  <si>
    <t>1986/1997</t>
  </si>
  <si>
    <t>Braciejowice 137</t>
  </si>
  <si>
    <t>pustak, strop gęstożebrowy, płyty betonu komórkowego pokryte papą i lepikiem</t>
  </si>
  <si>
    <t>gazeobeton, płyta kleina, stropodach drewniany, pokryty papą</t>
  </si>
  <si>
    <t>stropadach- pokryty papą asfaltową na lepiku</t>
  </si>
  <si>
    <t>szambo</t>
  </si>
  <si>
    <t>Łaziska 79</t>
  </si>
  <si>
    <t>pustak, strop - pustaki acermana, stropodach - wentylowany, płyty dachowe korytkowe pokrycie papa termozgrzewalna</t>
  </si>
  <si>
    <t>sciany pustak, stropdach - blacha</t>
  </si>
  <si>
    <t>budynek szkoły</t>
  </si>
  <si>
    <t xml:space="preserve">szambo </t>
  </si>
  <si>
    <t>Kępa Piotrawińska</t>
  </si>
  <si>
    <t>ściany - cegła i pustak, strop- żelbet, pokrycie dachu - eternit</t>
  </si>
  <si>
    <t>cegła gruba, strop - żelbet, stropodach - papa</t>
  </si>
  <si>
    <t>Budynek zaplecza sanitarno-szatniowego Orlik 2012</t>
  </si>
  <si>
    <t>Wiata sportowa nr 1 - Stadion Piotrawin</t>
  </si>
  <si>
    <t>Wiata sportowa nr 2 - Stadion Piotrawin</t>
  </si>
  <si>
    <t>Kompleks boisk sportowych w Łaziskach wraz z Oświetleniem i wyposażeniem ORLIK 2012</t>
  </si>
  <si>
    <t>Boisko sportowe w Piotrawinie wraz z trybunami i piłkochwytami</t>
  </si>
  <si>
    <t>Zestaw solarny - budynek szatniowy na boisku w Piotrawinie</t>
  </si>
  <si>
    <t xml:space="preserve">budynek UG nowy </t>
  </si>
  <si>
    <t>Szkoła Podstawoa Kępa Goste</t>
  </si>
  <si>
    <t>bud. Hydrof. W Kępie Gosteckiej</t>
  </si>
  <si>
    <t>Strażnica Zgoda</t>
  </si>
  <si>
    <t>świetlica Głodno</t>
  </si>
  <si>
    <t>Świetlica w Kopaninie Kamieńskiej</t>
  </si>
  <si>
    <t>Świetlica w Kol. Łaziska</t>
  </si>
  <si>
    <t>Budnek hydrofornii w Kop. Kalisz.</t>
  </si>
  <si>
    <t>Zestaw Komputerowy</t>
  </si>
  <si>
    <t>projektor BenQ MX06AT</t>
  </si>
  <si>
    <t>Laptop Asus X553</t>
  </si>
  <si>
    <t>Laptop Lenovo 59</t>
  </si>
  <si>
    <t>Tablica Interaktywna IDBOARD</t>
  </si>
  <si>
    <t>Komputer LG ALL IN ONE CHROMEBASE 21'5</t>
  </si>
  <si>
    <t>Komputer stacjoarny intel</t>
  </si>
  <si>
    <t>Drukarka etykiet kodów ZEBRA TLP 2824</t>
  </si>
  <si>
    <t>Skaner kodów kreskowych 1250G HONEYWELL VOYAGER</t>
  </si>
  <si>
    <t>Komputer z UPSem i oprogramowaniem 18szt.</t>
  </si>
  <si>
    <t>Komputer z UPSem i oprogramowaniem</t>
  </si>
  <si>
    <t>Laptop z opragramowaniem</t>
  </si>
  <si>
    <t>Serwer HP ML z UPS i oprogramowaniem</t>
  </si>
  <si>
    <t>centrala telefoniczna UG</t>
  </si>
  <si>
    <t>Zestaw łączocy bezp. MOTOROLA</t>
  </si>
  <si>
    <t>Kserokopiarka NASHUAREC-UG</t>
  </si>
  <si>
    <t>2. Gminna Biblioteka i Dom Kultury</t>
  </si>
  <si>
    <t>3. Ośrodek Pomocy Społecznej</t>
  </si>
  <si>
    <t>7. Szkoła Podstawowa w Kamieniu</t>
  </si>
  <si>
    <t>6. Szkoła Podstawowa w Kępie Piotrawińskiej</t>
  </si>
  <si>
    <t>nowa wartość odtworzeniowa</t>
  </si>
  <si>
    <t>Łaziska 76, 24-335 Łaziska</t>
  </si>
  <si>
    <t>pustak, bloczeka, beton komórkowy, pokrycie dachu - blacha, blachodachówka</t>
  </si>
  <si>
    <t>pustak, bloczeka, beton komórkowy, pokrycie dachu - eternit</t>
  </si>
  <si>
    <t>Komputer do wody</t>
  </si>
  <si>
    <t>Piortrawin 96a, 24-335 Łaziska</t>
  </si>
  <si>
    <t>komputer z oprogramowaniem Windows 10</t>
  </si>
  <si>
    <t>sala gimnastyczna</t>
  </si>
  <si>
    <t>PIOTRAWIN</t>
  </si>
  <si>
    <t>Hydrofornia Kamień Kolonia</t>
  </si>
  <si>
    <t>Hydrofornia Braciejowice</t>
  </si>
  <si>
    <t>Hydrofornia Wojciechów</t>
  </si>
  <si>
    <t>Laptop DELL VOSTRO 3359-240 GB SSD</t>
  </si>
  <si>
    <t>DRUKARKA etykiet kodów ZEBRA TLP 2824-1383</t>
  </si>
  <si>
    <t>Skaner kodów kreskowych 1250G Honeywell voyager</t>
  </si>
  <si>
    <t>Zestaw Komputerowy HP Compaq SFF 2SZT</t>
  </si>
  <si>
    <t>Laptop Notebook HP</t>
  </si>
  <si>
    <t>Budynek zaplecza sanitarno-szatniowego stadion w Piotrawinie</t>
  </si>
  <si>
    <t>budynek wykazany pod Urzędem Gminy</t>
  </si>
  <si>
    <t>8.</t>
  </si>
  <si>
    <t>Gminny Zespół Obsługi Szkół</t>
  </si>
  <si>
    <t>8. Gminny Zespół Obsługi Szkół</t>
  </si>
  <si>
    <t>Strażnica Braciejowice</t>
  </si>
  <si>
    <t>Braciejowice 46a, 24-335 Łaziska</t>
  </si>
  <si>
    <t>Strażnica Las Dębowy</t>
  </si>
  <si>
    <t>Las Dębowy 46a, 24-335 Łaziska</t>
  </si>
  <si>
    <t>Strażnica Łaziska</t>
  </si>
  <si>
    <t>Łaziska 52</t>
  </si>
  <si>
    <t>Strażnica Wrzelów</t>
  </si>
  <si>
    <t>Wrzelów 33a, 24-313 Wilków</t>
  </si>
  <si>
    <t>Świetlica Trzeciniec</t>
  </si>
  <si>
    <t>Trzeciniec 58a, 24-313 Wilków</t>
  </si>
  <si>
    <t>Strażnica Niedźwiada Duża</t>
  </si>
  <si>
    <t>Strażnica Piotrawin</t>
  </si>
  <si>
    <t>Niedźwiada Duża 25a, 24-335 Łaziska</t>
  </si>
  <si>
    <t>Zgoda 23a, 24-335 Łaziska</t>
  </si>
  <si>
    <t>świetlica(strażnica) w Zakrzowie</t>
  </si>
  <si>
    <t>Zakrzów 24, 23-335 Łaziska</t>
  </si>
  <si>
    <t>Kolonia Łaziska 44, 24-335 Łaziska</t>
  </si>
  <si>
    <t>budynek UG stary ( budynek GBiDK i GOPSu)</t>
  </si>
  <si>
    <t>Łaziska 62a, 24-335 Łaziska</t>
  </si>
  <si>
    <t>Garaż przy Gminie</t>
  </si>
  <si>
    <t>Sala Gimnastyczna w Łaziskach</t>
  </si>
  <si>
    <t>Strażnica Kepa Gostecka</t>
  </si>
  <si>
    <t>Budynek magazynowo-zbożowy ( garaże i magazyn przeciwpowodziowy)</t>
  </si>
  <si>
    <t>Głodno 2a, 24-335 Łaziska</t>
  </si>
  <si>
    <t>Łaziska 25a, 24-335 Łaziska</t>
  </si>
  <si>
    <t>pustak, bloczek, beton komórkowy, pokrycie dachu - eternit</t>
  </si>
  <si>
    <t>pustak, bloczek, beton komórkowy, pokrycie dachu - płyta warstowowa ( sytropian, pianka, poli.)</t>
  </si>
  <si>
    <t>Łaziska, 79-335 Łaziska</t>
  </si>
  <si>
    <t>Kępa Gostecka 20b, 24-335 Łaziska</t>
  </si>
  <si>
    <t>pustak, bloczek, beton komórkowy, pokrycie dachu - blacha. Blachodachówka</t>
  </si>
  <si>
    <t>Kopanina Kaliszańska 16a, 24-335 Łaziska</t>
  </si>
  <si>
    <t>cegła, pustak, bloczek, beton komórkowy, pokrycie dachu- eternit</t>
  </si>
  <si>
    <t>pustak, bloczek, beton komórkowy; pokrycie dachu - papa/bitumiczne/ondulina</t>
  </si>
  <si>
    <t>świetlica( strażnica) Kamień</t>
  </si>
  <si>
    <t>Kamień 31c, 24-335 Łaziska</t>
  </si>
  <si>
    <t>Piotrawin 33, 24-335 Łaziska</t>
  </si>
  <si>
    <t>Kępa Gostecka 56, 24-335 Łaziska</t>
  </si>
  <si>
    <t>pustak, bloczeka, beton komórkowy, pokrycie dachu - blacha, blachodachówka, eternit</t>
  </si>
  <si>
    <t>Kamień- Kolonia 1a, 24-335 Łaziska</t>
  </si>
  <si>
    <t>-</t>
  </si>
  <si>
    <t>siedziba w budynku Urzędu Gminy</t>
  </si>
  <si>
    <t>Szkoła Podstawowa Zakrzów ( stowarzyszenie)</t>
  </si>
  <si>
    <t>Sposób obliczenia wartości odtworzeniowej = budynki administracyjne, budynki szkolne, hale sportowe - 3 372,00 zł/m2, budynki mieszkalne - 2 698,00 zł /m2, świetlice, remizy OSP - 2 023,00 zł/m2, 
budynki gospodarcze - 1 349,00 zł/m2</t>
  </si>
  <si>
    <t xml:space="preserve">brak </t>
  </si>
  <si>
    <t>brak</t>
  </si>
  <si>
    <t>wliczone w UG</t>
  </si>
  <si>
    <t>Komputer stacjonarny</t>
  </si>
  <si>
    <t>Szkoła Podstawowa im. Jana Kochanowskiego w Łaziskach</t>
  </si>
  <si>
    <t>5. Szkoła Podstawowa im. Jana Kochanowskiego w Łaziskach</t>
  </si>
  <si>
    <t>Projektor Benq MX528</t>
  </si>
  <si>
    <t>Projektor OPTOMA DX349DLP</t>
  </si>
  <si>
    <t>Tablica interaktywna Dualbooard z półką</t>
  </si>
  <si>
    <t>Kopiarka Konica Minolta bizhub C220</t>
  </si>
  <si>
    <t>Laptop Asus R540SA-xx40T - 4szt.</t>
  </si>
  <si>
    <t xml:space="preserve">Komputer - Serwer  </t>
  </si>
  <si>
    <t>Komputer</t>
  </si>
  <si>
    <t>zestaw komputerowy z drukarką i UPS</t>
  </si>
  <si>
    <t>Urządzenie wielofunkcyjne Konica Minolta</t>
  </si>
  <si>
    <t>Zestaw komputerowy szt. 4x1490,00</t>
  </si>
  <si>
    <t>Jednostka komputerow Dell 7010 SFF</t>
  </si>
  <si>
    <t>Jednostki komputerowe Dell 9020 SFF szt.5</t>
  </si>
  <si>
    <t>Lego Mindstorms EV3</t>
  </si>
  <si>
    <t>Lego Mindstorms EV3 szt.2</t>
  </si>
  <si>
    <t>Laptop HP 15-DA0058NL Renew</t>
  </si>
  <si>
    <t>Zestaw nagłaśniający Powemikser</t>
  </si>
  <si>
    <t>Monitor interaktywny IDBOARD 75"</t>
  </si>
  <si>
    <t>Monitor interaktywny IDBOARD 65"</t>
  </si>
  <si>
    <t>Laptop Lenovo IP 320</t>
  </si>
  <si>
    <t>Laptop Lenovo</t>
  </si>
  <si>
    <t>Projektor multimedialny BenQ MX06ST</t>
  </si>
  <si>
    <t>Zestaw komputerowy stacjonarny szt 12</t>
  </si>
  <si>
    <t>Projektor multimedialny Optoma GT760</t>
  </si>
  <si>
    <t>Jednostka komputerowa Dell 7010 SFF</t>
  </si>
  <si>
    <t>Urządzenie wielofunkcyjne Brother</t>
  </si>
  <si>
    <t xml:space="preserve">Monitor interaktywny </t>
  </si>
  <si>
    <t>Monitor interaktywny IDBoard Android 4K 65"</t>
  </si>
  <si>
    <t>Monitor interaktywny IDBoard Android 4K 55"</t>
  </si>
  <si>
    <t>Wykaz pojazdów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</si>
  <si>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</si>
  <si>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</si>
  <si>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</si>
  <si>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</si>
  <si>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</si>
  <si>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</si>
  <si>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</si>
  <si>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ZABEZPIECZENIA</t>
  </si>
  <si>
    <t>Ilość miejsc / ładowność</t>
  </si>
  <si>
    <t>Rok prod.</t>
  </si>
  <si>
    <t>wartość pojazdu</t>
  </si>
  <si>
    <t xml:space="preserve">Okres ubezpieczenia OC i NW </t>
  </si>
  <si>
    <t xml:space="preserve">Okres ubezpieczenia AC i KR </t>
  </si>
  <si>
    <t>Od</t>
  </si>
  <si>
    <t>Do</t>
  </si>
  <si>
    <t>Ubezpieczający: Gmina Łaziska</t>
  </si>
  <si>
    <t>Urząd Gminy Łaziska, REGON: 000537958</t>
  </si>
  <si>
    <t>SAM</t>
  </si>
  <si>
    <t>LOP006070027</t>
  </si>
  <si>
    <t>LOP R865</t>
  </si>
  <si>
    <t>PRZYCZEPA LEKKA</t>
  </si>
  <si>
    <t>GMINA ŁAZISKA REGON: 431016932</t>
  </si>
  <si>
    <t>TRAMPTRAIL</t>
  </si>
  <si>
    <t>1300</t>
  </si>
  <si>
    <t>SUB15JH00AD005021</t>
  </si>
  <si>
    <t>LOP S925</t>
  </si>
  <si>
    <t>PRZYCZEPA CIĘŻAROWA</t>
  </si>
  <si>
    <t>FORD</t>
  </si>
  <si>
    <t>FND 6</t>
  </si>
  <si>
    <t>WF0NXXTTFN9C80129</t>
  </si>
  <si>
    <t>LOP 14124</t>
  </si>
  <si>
    <t>SAMOCHÓD SPECJALNY</t>
  </si>
  <si>
    <t>MERCEDES-BENZ</t>
  </si>
  <si>
    <t>SPRINTER 213 CDI</t>
  </si>
  <si>
    <t>WDB9026621R164588</t>
  </si>
  <si>
    <t>LOP 34421</t>
  </si>
  <si>
    <t>9/925</t>
  </si>
  <si>
    <t>1120F</t>
  </si>
  <si>
    <t>WDB67708325549031</t>
  </si>
  <si>
    <t>LOP 19515</t>
  </si>
  <si>
    <t>5958/diesel</t>
  </si>
  <si>
    <t>6/11000</t>
  </si>
  <si>
    <t>BORO</t>
  </si>
  <si>
    <t>X07BZV</t>
  </si>
  <si>
    <t>SZRB10000E0026034</t>
  </si>
  <si>
    <t>LOP 59KJ</t>
  </si>
  <si>
    <t>STAR</t>
  </si>
  <si>
    <t>LBO 0474</t>
  </si>
  <si>
    <t>5000/diesel</t>
  </si>
  <si>
    <t>6/10580</t>
  </si>
  <si>
    <t>LOP C628</t>
  </si>
  <si>
    <t>6000/diesel</t>
  </si>
  <si>
    <t>BIAŁORUŚ</t>
  </si>
  <si>
    <t>TO-49AN</t>
  </si>
  <si>
    <t>A0831012</t>
  </si>
  <si>
    <t>WOLNOBIEŻNY - KOPARKA</t>
  </si>
  <si>
    <t>AUTOSAN</t>
  </si>
  <si>
    <t>H6</t>
  </si>
  <si>
    <t>SUADW1DDPXS510199</t>
  </si>
  <si>
    <t>LBO 3422</t>
  </si>
  <si>
    <t>AUTOBUS</t>
  </si>
  <si>
    <t>25/7000</t>
  </si>
  <si>
    <t>TRAN FAB6</t>
  </si>
  <si>
    <t>WF0XXXTTFXBS87935</t>
  </si>
  <si>
    <t>LOP 19062</t>
  </si>
  <si>
    <t>6/2825</t>
  </si>
  <si>
    <t>WF0XXXTTFXBE04885</t>
  </si>
  <si>
    <t>LOP 19063</t>
  </si>
  <si>
    <t>MERCEDES</t>
  </si>
  <si>
    <t>WDB9023721P501182</t>
  </si>
  <si>
    <t>LOP E862</t>
  </si>
  <si>
    <t>2299/diesel</t>
  </si>
  <si>
    <t>9/2590</t>
  </si>
  <si>
    <t>ATEGO 1529AF</t>
  </si>
  <si>
    <t>WDB9763741L788509</t>
  </si>
  <si>
    <t>LOP 25640</t>
  </si>
  <si>
    <t>6/16000</t>
  </si>
  <si>
    <t>NISSAN</t>
  </si>
  <si>
    <t>NAVARA</t>
  </si>
  <si>
    <t>VSKCVND40U0437790</t>
  </si>
  <si>
    <t>LOP 19804</t>
  </si>
  <si>
    <t>5/2805</t>
  </si>
  <si>
    <t xml:space="preserve">MAGIRUS-DEUTZ </t>
  </si>
  <si>
    <t>F256 D12FA</t>
  </si>
  <si>
    <t>LOP 16391</t>
  </si>
  <si>
    <t xml:space="preserve">SKODA </t>
  </si>
  <si>
    <t>FABIA KOMBI 04-07</t>
  </si>
  <si>
    <t>TMB3F46YX54240194</t>
  </si>
  <si>
    <t>LOP V969</t>
  </si>
  <si>
    <t>SAMOCHÓD OSOBOWY</t>
  </si>
  <si>
    <t>5/1620</t>
  </si>
  <si>
    <t>OSP W GŁODNIE REGON: 061489999</t>
  </si>
  <si>
    <t>FAB 6</t>
  </si>
  <si>
    <t>WF0XXXTTFXDK83733</t>
  </si>
  <si>
    <t>LOP 29467</t>
  </si>
  <si>
    <t>5/2825</t>
  </si>
  <si>
    <t>OKTAVIA 1.6 TDI AMBITION</t>
  </si>
  <si>
    <t>TMBAF7NE1E0091870</t>
  </si>
  <si>
    <t>LOP 25982</t>
  </si>
  <si>
    <t>5/1900</t>
  </si>
  <si>
    <t>CASE 580ST</t>
  </si>
  <si>
    <t>NGHH01532</t>
  </si>
  <si>
    <t>KOPARKO-ŁADOWARKA</t>
  </si>
  <si>
    <t>FM 192D11FA</t>
  </si>
  <si>
    <t>LOP 09981</t>
  </si>
  <si>
    <t>Ośrodek Pomocy Społecznej REGON:004171833</t>
  </si>
  <si>
    <t xml:space="preserve">Dacia </t>
  </si>
  <si>
    <t>Sandero</t>
  </si>
  <si>
    <t>UU15SDMC559552541</t>
  </si>
  <si>
    <t>LOP41121</t>
  </si>
  <si>
    <t>5/1550</t>
  </si>
  <si>
    <t>Kamaz</t>
  </si>
  <si>
    <t>B1529</t>
  </si>
  <si>
    <t>XTC432656JL439106</t>
  </si>
  <si>
    <t>LOP 43998</t>
  </si>
  <si>
    <t>Urządzenie wielofunkcyjne HP Color Laser Jet CM 2320</t>
  </si>
  <si>
    <t>Drukarka Brother DCP-J105</t>
  </si>
  <si>
    <t>Komputer serwer</t>
  </si>
  <si>
    <t>Monitor interaktywny Avtek Touch Screm</t>
  </si>
  <si>
    <t>Ekran elektryczny</t>
  </si>
  <si>
    <t>Projektor View Sconic PX701HD</t>
  </si>
  <si>
    <t>Kolumna aktywna Asus Mik</t>
  </si>
  <si>
    <t>Projektor Nec Short</t>
  </si>
  <si>
    <t>Laptop Toshiba 17" szt.2</t>
  </si>
  <si>
    <t>Projektor BENQ szt. 2</t>
  </si>
  <si>
    <t>Laptop Dell 7440i7 szt.2</t>
  </si>
  <si>
    <t>Monitor interaktywny Android IDBOARD 65" szt.2</t>
  </si>
  <si>
    <t>Projektor Optoma X308 Ste</t>
  </si>
  <si>
    <t>Monitor interaktywny IDBOARD 65" szt.2</t>
  </si>
  <si>
    <t>Projektor OPTOMA</t>
  </si>
  <si>
    <t>Laptop Lenovo 100 15  - 4 szt.</t>
  </si>
  <si>
    <t>Laptop 3584I3 szt.2</t>
  </si>
  <si>
    <t>Dom murowany Łaziska</t>
  </si>
  <si>
    <t>Łaziska</t>
  </si>
  <si>
    <t>Budynek gospodarczy Łaziska</t>
  </si>
  <si>
    <t>Budynek garażowy Łaziska</t>
  </si>
  <si>
    <t>Świetlica wiejska Janiszów</t>
  </si>
  <si>
    <t>Janiszów</t>
  </si>
  <si>
    <t>Instalacja kolektorów słonecznych w Gminie Łaziska -572 szt.</t>
  </si>
  <si>
    <t>Tabela nr 3</t>
  </si>
  <si>
    <t>Tabela nr 4</t>
  </si>
  <si>
    <t>Tabela nr 2</t>
  </si>
  <si>
    <t>Tabela nr 1</t>
  </si>
  <si>
    <t>31.05.2021 31.05.2022 31.05.2023</t>
  </si>
  <si>
    <t>30.05.2022 30.05.2023 30.05.2024</t>
  </si>
  <si>
    <t>06.05.2021 06.05.2022 06.05.2023</t>
  </si>
  <si>
    <t>05.05.2022 05.05.2023 05.05.2024</t>
  </si>
  <si>
    <t>04.05.2021 04.05.2022 04.05.2023</t>
  </si>
  <si>
    <t>03.05.2022 03.05.2023 03.05.2024</t>
  </si>
  <si>
    <t>06.03.2022 06.03.2023 06.03.2024</t>
  </si>
  <si>
    <t>07.03.2021 07.03.2022 07.03.2023</t>
  </si>
  <si>
    <t>26.01.2021 26.01.2022 26.01.2023</t>
  </si>
  <si>
    <t>25.01.2022 25.01.2023 25.01.2024</t>
  </si>
  <si>
    <t>01.01.2021 01.01.2022 01.01.2023</t>
  </si>
  <si>
    <t>31.12.2021 31.12.2022 31.12.2023</t>
  </si>
  <si>
    <t>28.08.2020 28.08.2021 28.08.2022</t>
  </si>
  <si>
    <t>27.08.2021  27.08.2022 27.08.2023</t>
  </si>
  <si>
    <t>29.09.2020 29.09.2021 29.09.2022</t>
  </si>
  <si>
    <t>28.09.2020 28.09.2021 28.09.2022</t>
  </si>
  <si>
    <t>04.10.2020 04.10.2021 04.10.2022</t>
  </si>
  <si>
    <t>03.10.2021 03.10.2022 03.10.2023</t>
  </si>
  <si>
    <t>13.11.2020 13.11.2021 13.11.2022</t>
  </si>
  <si>
    <t>12.11.2021 12.11.2022 12.11.2023</t>
  </si>
  <si>
    <t>03.10.2020 03.10.2021 03.10.2022</t>
  </si>
  <si>
    <t>02.10.2021 02.10.2022 02.10.2023</t>
  </si>
  <si>
    <t>14.12.2020 14.12.2021 14.12.2022</t>
  </si>
  <si>
    <t>13.12.2021 13.12.2022 13.12.2023</t>
  </si>
  <si>
    <t xml:space="preserve">15.12.2020 15.12.2021 15.12.2022 </t>
  </si>
  <si>
    <t>14.12.2021 14.12.2022 14.12.2023</t>
  </si>
  <si>
    <t>12.11.2020 12.11.2021 12.11.2022</t>
  </si>
  <si>
    <t>08.11.2020 08.11.2021 08.11.2023</t>
  </si>
  <si>
    <t>07.11.2021 07.11.2022 07.11.2022</t>
  </si>
  <si>
    <t>03.04.2021 03.04.2022 03.04.2023</t>
  </si>
  <si>
    <t>02.04.2022 02.04.2023 02.04.2024</t>
  </si>
  <si>
    <t>18.12.2020 18.12.2021 18.12.2022</t>
  </si>
  <si>
    <t>17.12.2021 17.12.2022 17.12.2023</t>
  </si>
  <si>
    <t>23.02.2021 23.02.2022 23.02.2023</t>
  </si>
  <si>
    <t>22.02.2022 22.02.2023 22.02.2024</t>
  </si>
  <si>
    <t>ubezpieczony</t>
  </si>
  <si>
    <t>32 300 zł brutto</t>
  </si>
  <si>
    <t>255 000 zł brutto</t>
  </si>
  <si>
    <t>30000 brutto</t>
  </si>
  <si>
    <t>6900,00 zł brutto</t>
  </si>
  <si>
    <t>tabela nr 5</t>
  </si>
  <si>
    <t>Wykaz szkód</t>
  </si>
  <si>
    <t>Informacje o szkodach w ostatnich latach</t>
  </si>
  <si>
    <t>Rok</t>
  </si>
  <si>
    <t>Liczba szkód</t>
  </si>
  <si>
    <t>Suma wypłaconych odszkodowań</t>
  </si>
  <si>
    <t>Jednostka / opis szkód</t>
  </si>
  <si>
    <t>brak szkód</t>
  </si>
  <si>
    <t>Gmina Łaziska- szkoda majątkowa, OC działalności, Szkoła Podstawowa w Kępie Piotrawińskiej - mienie</t>
  </si>
  <si>
    <t>kradzież z włamaniem</t>
  </si>
  <si>
    <t>OC działalności</t>
  </si>
  <si>
    <t>Szkoła Podstawowa W Braciejowicach</t>
  </si>
  <si>
    <t>4. Szkoła Podstawowa W Braciejowicach</t>
  </si>
  <si>
    <t>OSP W LESIE DĘBOWYM REGON:432280143</t>
  </si>
  <si>
    <t>uszkodzenia mienia przez pojazd</t>
  </si>
  <si>
    <t>dewastacja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</si>
</sst>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6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16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b/>
      <i/>
      <u/>
      <sz val="9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sz val="11"/>
      <color indexed="9"/>
      <name val="Arial"/>
      <family val="2"/>
      <charset val="238"/>
    </font>
    <font>
      <sz val="12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4"/>
      <color theme="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name val="Czcionka tekstu podstawowego"/>
      <charset val="238"/>
    </font>
    <font>
      <sz val="10"/>
      <color theme="1"/>
      <name val="Czcionka tekstu podstawowego"/>
      <charset val="238"/>
    </font>
    <font>
      <b/>
      <u/>
      <sz val="10"/>
      <color theme="1"/>
      <name val="Czcionka tekstu podstawowego"/>
      <charset val="238"/>
    </font>
    <font>
      <b/>
      <u/>
      <sz val="10"/>
      <color theme="1"/>
      <name val="Verdana"/>
      <family val="2"/>
      <charset val="238"/>
    </font>
    <font>
      <b/>
      <sz val="10"/>
      <color indexed="9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4"/>
      <color theme="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238"/>
    </font>
    <font>
      <b/>
      <u/>
      <sz val="10"/>
      <color theme="0"/>
      <name val="Verdana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rgb="FF222222"/>
      <name val="Verdana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Verdan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44" fontId="1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5" fillId="10" borderId="16" applyNumberFormat="0" applyAlignment="0" applyProtection="0"/>
    <xf numFmtId="0" fontId="46" fillId="17" borderId="17" applyNumberFormat="0" applyAlignment="0" applyProtection="0"/>
    <xf numFmtId="0" fontId="47" fillId="0" borderId="18" applyNumberFormat="0" applyFill="0" applyAlignment="0" applyProtection="0"/>
    <xf numFmtId="0" fontId="48" fillId="18" borderId="19" applyNumberFormat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17" borderId="16" applyNumberFormat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19" borderId="24" applyNumberFormat="0" applyAlignment="0" applyProtection="0"/>
    <xf numFmtId="164" fontId="1" fillId="0" borderId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0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30" borderId="0" applyNumberFormat="0" applyBorder="0" applyAlignment="0" applyProtection="0"/>
    <xf numFmtId="0" fontId="58" fillId="22" borderId="0" applyNumberFormat="0" applyBorder="0" applyAlignment="0" applyProtection="0"/>
    <xf numFmtId="0" fontId="59" fillId="31" borderId="0" applyNumberFormat="0" applyBorder="0" applyAlignment="0" applyProtection="0"/>
    <xf numFmtId="0" fontId="60" fillId="21" borderId="0" applyNumberFormat="0" applyBorder="0" applyAlignment="0" applyProtection="0"/>
    <xf numFmtId="164" fontId="1" fillId="0" borderId="0" applyFill="0" applyBorder="0" applyAlignment="0" applyProtection="0"/>
  </cellStyleXfs>
  <cellXfs count="3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44" fontId="7" fillId="5" borderId="1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textRotation="18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4" borderId="1" xfId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4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4" borderId="1" xfId="1" applyNumberFormat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textRotation="180"/>
    </xf>
    <xf numFmtId="0" fontId="12" fillId="0" borderId="0" xfId="0" applyFont="1" applyAlignment="1">
      <alignment textRotation="180"/>
    </xf>
    <xf numFmtId="0" fontId="12" fillId="4" borderId="6" xfId="0" applyFont="1" applyFill="1" applyBorder="1" applyAlignment="1">
      <alignment horizontal="center" textRotation="180"/>
    </xf>
    <xf numFmtId="0" fontId="12" fillId="4" borderId="0" xfId="0" applyFont="1" applyFill="1" applyAlignment="1">
      <alignment horizontal="center" textRotation="180"/>
    </xf>
    <xf numFmtId="0" fontId="12" fillId="4" borderId="0" xfId="0" applyFont="1" applyFill="1" applyAlignment="1">
      <alignment textRotation="180"/>
    </xf>
    <xf numFmtId="0" fontId="12" fillId="0" borderId="6" xfId="0" applyFont="1" applyBorder="1" applyAlignment="1">
      <alignment horizontal="center" textRotation="180"/>
    </xf>
    <xf numFmtId="0" fontId="12" fillId="0" borderId="0" xfId="0" applyFont="1" applyAlignment="1">
      <alignment horizontal="center" vertical="top" textRotation="180"/>
    </xf>
    <xf numFmtId="0" fontId="1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5" fontId="1" fillId="0" borderId="1" xfId="1" applyNumberFormat="1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5" fontId="6" fillId="3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0" fontId="5" fillId="6" borderId="3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165" fontId="15" fillId="3" borderId="1" xfId="1" applyNumberFormat="1" applyFont="1" applyFill="1" applyBorder="1" applyAlignment="1">
      <alignment horizontal="center" vertical="center" wrapText="1"/>
    </xf>
    <xf numFmtId="44" fontId="15" fillId="3" borderId="1" xfId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165" fontId="5" fillId="6" borderId="3" xfId="0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Alignment="1">
      <alignment horizontal="center" vertical="center"/>
    </xf>
    <xf numFmtId="165" fontId="20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right"/>
    </xf>
    <xf numFmtId="165" fontId="26" fillId="0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165" fontId="32" fillId="6" borderId="3" xfId="0" applyNumberFormat="1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180"/>
    </xf>
    <xf numFmtId="0" fontId="14" fillId="6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2" fillId="4" borderId="0" xfId="0" applyFont="1" applyFill="1" applyAlignment="1">
      <alignment horizontal="center" vertical="center" textRotation="180"/>
    </xf>
    <xf numFmtId="0" fontId="12" fillId="0" borderId="6" xfId="0" applyFont="1" applyBorder="1" applyAlignment="1">
      <alignment horizontal="center" vertical="center" textRotation="180"/>
    </xf>
    <xf numFmtId="0" fontId="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textRotation="180"/>
    </xf>
    <xf numFmtId="0" fontId="6" fillId="4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right" vertical="center" wrapText="1"/>
    </xf>
    <xf numFmtId="165" fontId="28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65" fontId="15" fillId="4" borderId="0" xfId="1" applyNumberFormat="1" applyFont="1" applyFill="1" applyAlignment="1">
      <alignment horizontal="center" vertical="center"/>
    </xf>
    <xf numFmtId="165" fontId="24" fillId="3" borderId="8" xfId="1" applyNumberFormat="1" applyFont="1" applyFill="1" applyBorder="1" applyAlignment="1">
      <alignment horizontal="center" vertical="center"/>
    </xf>
    <xf numFmtId="165" fontId="24" fillId="4" borderId="0" xfId="1" applyNumberFormat="1" applyFont="1" applyFill="1" applyBorder="1" applyAlignment="1">
      <alignment horizontal="center" vertical="center"/>
    </xf>
    <xf numFmtId="165" fontId="36" fillId="3" borderId="0" xfId="0" applyNumberFormat="1" applyFont="1" applyFill="1" applyAlignment="1">
      <alignment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1" fillId="4" borderId="0" xfId="0" applyFont="1" applyFill="1"/>
    <xf numFmtId="0" fontId="14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0" fillId="4" borderId="0" xfId="0" applyFill="1"/>
    <xf numFmtId="0" fontId="27" fillId="4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horizontal="right" vertical="center" wrapText="1"/>
    </xf>
    <xf numFmtId="0" fontId="3" fillId="0" borderId="0" xfId="0" applyFont="1"/>
    <xf numFmtId="44" fontId="1" fillId="4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" xfId="3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165" fontId="1" fillId="0" borderId="1" xfId="3" applyNumberFormat="1" applyFont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9" borderId="0" xfId="0" applyFont="1" applyFill="1" applyAlignment="1">
      <alignment horizontal="left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 wrapText="1"/>
    </xf>
    <xf numFmtId="0" fontId="37" fillId="9" borderId="0" xfId="0" applyFont="1" applyFill="1" applyAlignment="1">
      <alignment horizontal="right" vertical="center"/>
    </xf>
    <xf numFmtId="0" fontId="2" fillId="9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26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165" fontId="26" fillId="0" borderId="1" xfId="0" applyNumberFormat="1" applyFont="1" applyFill="1" applyBorder="1" applyAlignment="1">
      <alignment horizontal="right" vertical="center" wrapText="1"/>
    </xf>
    <xf numFmtId="0" fontId="43" fillId="0" borderId="0" xfId="0" applyFont="1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4" fontId="1" fillId="0" borderId="1" xfId="3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165" fontId="1" fillId="0" borderId="1" xfId="3" applyNumberFormat="1" applyFont="1" applyFill="1" applyBorder="1" applyAlignment="1">
      <alignment horizontal="center" vertical="center" wrapText="1"/>
    </xf>
    <xf numFmtId="44" fontId="1" fillId="4" borderId="1" xfId="3" applyFont="1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7" fillId="4" borderId="1" xfId="0" applyFont="1" applyFill="1" applyBorder="1" applyAlignment="1">
      <alignment horizontal="left" vertical="center" wrapText="1"/>
    </xf>
    <xf numFmtId="44" fontId="1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44" fontId="1" fillId="4" borderId="1" xfId="2" applyNumberFormat="1" applyFont="1" applyFill="1" applyBorder="1" applyAlignment="1">
      <alignment horizontal="center" vertical="center"/>
    </xf>
    <xf numFmtId="44" fontId="1" fillId="4" borderId="1" xfId="3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1" fillId="0" borderId="27" xfId="2" applyFont="1" applyFill="1" applyBorder="1" applyAlignment="1">
      <alignment horizontal="center" vertical="center" wrapText="1"/>
    </xf>
    <xf numFmtId="0" fontId="1" fillId="0" borderId="0" xfId="2"/>
    <xf numFmtId="0" fontId="3" fillId="0" borderId="0" xfId="2" applyFont="1" applyBorder="1"/>
    <xf numFmtId="165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wrapText="1"/>
    </xf>
    <xf numFmtId="0" fontId="20" fillId="0" borderId="0" xfId="2" applyFont="1" applyAlignment="1">
      <alignment horizontal="right" wrapText="1"/>
    </xf>
    <xf numFmtId="0" fontId="6" fillId="3" borderId="2" xfId="2" applyFont="1" applyFill="1" applyBorder="1" applyAlignment="1">
      <alignment horizontal="center" vertical="center" wrapText="1"/>
    </xf>
    <xf numFmtId="165" fontId="6" fillId="3" borderId="2" xfId="2" applyNumberFormat="1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4" borderId="25" xfId="2" applyFont="1" applyFill="1" applyBorder="1" applyAlignment="1">
      <alignment horizontal="center" vertical="center" wrapText="1"/>
    </xf>
    <xf numFmtId="165" fontId="3" fillId="4" borderId="25" xfId="2" applyNumberFormat="1" applyFont="1" applyFill="1" applyBorder="1" applyAlignment="1">
      <alignment horizontal="center" vertical="center" wrapText="1"/>
    </xf>
    <xf numFmtId="0" fontId="61" fillId="0" borderId="26" xfId="2" applyFont="1" applyFill="1" applyBorder="1" applyAlignment="1">
      <alignment horizontal="left" vertical="center" wrapText="1"/>
    </xf>
    <xf numFmtId="0" fontId="61" fillId="0" borderId="28" xfId="2" applyFont="1" applyFill="1" applyBorder="1" applyAlignment="1">
      <alignment horizontal="center" vertical="center" wrapText="1"/>
    </xf>
    <xf numFmtId="0" fontId="61" fillId="0" borderId="29" xfId="2" applyFont="1" applyFill="1" applyBorder="1" applyAlignment="1">
      <alignment horizontal="left" vertical="center" wrapText="1"/>
    </xf>
    <xf numFmtId="0" fontId="61" fillId="0" borderId="1" xfId="2" applyFont="1" applyFill="1" applyBorder="1" applyAlignment="1">
      <alignment horizontal="center" vertical="center" wrapText="1"/>
    </xf>
    <xf numFmtId="0" fontId="61" fillId="0" borderId="31" xfId="2" applyFont="1" applyFill="1" applyBorder="1" applyAlignment="1">
      <alignment horizontal="left" vertical="center" wrapText="1"/>
    </xf>
    <xf numFmtId="0" fontId="1" fillId="0" borderId="32" xfId="2" applyFont="1" applyFill="1" applyBorder="1" applyAlignment="1">
      <alignment horizontal="center" vertical="center" wrapText="1"/>
    </xf>
    <xf numFmtId="0" fontId="1" fillId="0" borderId="33" xfId="2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44" fontId="61" fillId="0" borderId="28" xfId="1" applyFont="1" applyFill="1" applyBorder="1" applyAlignment="1">
      <alignment horizontal="center" vertical="center" wrapText="1"/>
    </xf>
    <xf numFmtId="44" fontId="61" fillId="0" borderId="1" xfId="1" applyFont="1" applyFill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center" vertical="center"/>
    </xf>
    <xf numFmtId="0" fontId="1" fillId="4" borderId="7" xfId="1" applyNumberFormat="1" applyFont="1" applyFill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 wrapText="1"/>
    </xf>
    <xf numFmtId="165" fontId="1" fillId="0" borderId="7" xfId="1" applyNumberFormat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 wrapText="1"/>
    </xf>
    <xf numFmtId="165" fontId="28" fillId="0" borderId="7" xfId="0" applyNumberFormat="1" applyFont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7" xfId="1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textRotation="180"/>
    </xf>
    <xf numFmtId="0" fontId="15" fillId="3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textRotation="180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4" borderId="2" xfId="1" applyFont="1" applyFill="1" applyBorder="1" applyAlignment="1">
      <alignment horizontal="center" vertical="center"/>
    </xf>
    <xf numFmtId="44" fontId="1" fillId="4" borderId="7" xfId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5" xfId="0" applyFont="1" applyFill="1" applyBorder="1" applyAlignment="1">
      <alignment horizontal="left" vertical="center" wrapText="1"/>
    </xf>
    <xf numFmtId="0" fontId="32" fillId="6" borderId="4" xfId="0" applyFont="1" applyFill="1" applyBorder="1" applyAlignment="1">
      <alignment horizontal="left" vertical="center"/>
    </xf>
    <xf numFmtId="0" fontId="32" fillId="6" borderId="3" xfId="0" applyFont="1" applyFill="1" applyBorder="1" applyAlignment="1">
      <alignment horizontal="left" vertical="center"/>
    </xf>
    <xf numFmtId="0" fontId="32" fillId="6" borderId="5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center"/>
    </xf>
    <xf numFmtId="0" fontId="9" fillId="7" borderId="1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left" vertical="center"/>
    </xf>
    <xf numFmtId="0" fontId="30" fillId="6" borderId="3" xfId="0" applyFont="1" applyFill="1" applyBorder="1" applyAlignment="1">
      <alignment horizontal="left" vertical="center"/>
    </xf>
    <xf numFmtId="0" fontId="30" fillId="6" borderId="5" xfId="0" applyFont="1" applyFill="1" applyBorder="1" applyAlignment="1">
      <alignment horizontal="left" vertical="center"/>
    </xf>
    <xf numFmtId="165" fontId="1" fillId="0" borderId="2" xfId="3" applyNumberFormat="1" applyFont="1" applyFill="1" applyBorder="1" applyAlignment="1">
      <alignment horizontal="center" vertical="center" wrapText="1"/>
    </xf>
    <xf numFmtId="165" fontId="1" fillId="0" borderId="7" xfId="3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38" fillId="9" borderId="2" xfId="0" applyFont="1" applyFill="1" applyBorder="1" applyAlignment="1">
      <alignment horizontal="center" vertical="center" wrapText="1"/>
    </xf>
    <xf numFmtId="0" fontId="38" fillId="9" borderId="11" xfId="0" applyFont="1" applyFill="1" applyBorder="1" applyAlignment="1">
      <alignment horizontal="center" vertical="center" wrapText="1"/>
    </xf>
    <xf numFmtId="0" fontId="38" fillId="9" borderId="7" xfId="0" applyFont="1" applyFill="1" applyBorder="1" applyAlignment="1">
      <alignment horizontal="center" vertical="center" wrapText="1"/>
    </xf>
    <xf numFmtId="0" fontId="38" fillId="9" borderId="9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9" borderId="12" xfId="0" applyFont="1" applyFill="1" applyBorder="1" applyAlignment="1">
      <alignment horizontal="center" vertical="center" wrapText="1"/>
    </xf>
    <xf numFmtId="0" fontId="38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right" vertical="center"/>
    </xf>
    <xf numFmtId="0" fontId="40" fillId="3" borderId="4" xfId="0" applyFont="1" applyFill="1" applyBorder="1" applyAlignment="1">
      <alignment horizontal="left" vertical="center" wrapText="1"/>
    </xf>
    <xf numFmtId="0" fontId="40" fillId="3" borderId="3" xfId="0" applyFont="1" applyFill="1" applyBorder="1" applyAlignment="1">
      <alignment horizontal="left" vertical="center" wrapText="1"/>
    </xf>
    <xf numFmtId="0" fontId="40" fillId="3" borderId="5" xfId="0" applyFont="1" applyFill="1" applyBorder="1" applyAlignment="1">
      <alignment horizontal="left" vertical="center" wrapText="1"/>
    </xf>
    <xf numFmtId="0" fontId="39" fillId="9" borderId="2" xfId="0" applyFont="1" applyFill="1" applyBorder="1" applyAlignment="1">
      <alignment horizontal="center" vertical="center" wrapText="1"/>
    </xf>
    <xf numFmtId="0" fontId="39" fillId="9" borderId="11" xfId="0" applyFont="1" applyFill="1" applyBorder="1" applyAlignment="1">
      <alignment horizontal="center" vertical="center" wrapText="1"/>
    </xf>
    <xf numFmtId="0" fontId="39" fillId="9" borderId="7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1" fillId="0" borderId="27" xfId="2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 wrapText="1"/>
    </xf>
  </cellXfs>
  <cellStyles count="48">
    <cellStyle name="20% - akcent 1 2" xfId="26" xr:uid="{00000000-0005-0000-0000-000000000000}"/>
    <cellStyle name="20% - akcent 2 2" xfId="27" xr:uid="{00000000-0005-0000-0000-000001000000}"/>
    <cellStyle name="20% - akcent 3 2" xfId="28" xr:uid="{00000000-0005-0000-0000-000002000000}"/>
    <cellStyle name="20% - akcent 4 2" xfId="29" xr:uid="{00000000-0005-0000-0000-000003000000}"/>
    <cellStyle name="20% - akcent 5 2" xfId="30" xr:uid="{00000000-0005-0000-0000-000004000000}"/>
    <cellStyle name="20% - akcent 6 2" xfId="31" xr:uid="{00000000-0005-0000-0000-000005000000}"/>
    <cellStyle name="40% - akcent 1 2" xfId="32" xr:uid="{00000000-0005-0000-0000-000006000000}"/>
    <cellStyle name="40% - akcent 2 2" xfId="33" xr:uid="{00000000-0005-0000-0000-000007000000}"/>
    <cellStyle name="40% - akcent 3 2" xfId="34" xr:uid="{00000000-0005-0000-0000-000008000000}"/>
    <cellStyle name="40% - akcent 4 2" xfId="35" xr:uid="{00000000-0005-0000-0000-000009000000}"/>
    <cellStyle name="40% - akcent 5 2" xfId="36" xr:uid="{00000000-0005-0000-0000-00000A000000}"/>
    <cellStyle name="40% - akcent 6 2" xfId="37" xr:uid="{00000000-0005-0000-0000-00000B000000}"/>
    <cellStyle name="60% - akcent 1 2" xfId="38" xr:uid="{00000000-0005-0000-0000-00000C000000}"/>
    <cellStyle name="60% - akcent 2 2" xfId="39" xr:uid="{00000000-0005-0000-0000-00000D000000}"/>
    <cellStyle name="60% - akcent 3 2" xfId="40" xr:uid="{00000000-0005-0000-0000-00000E000000}"/>
    <cellStyle name="60% - akcent 4 2" xfId="41" xr:uid="{00000000-0005-0000-0000-00000F000000}"/>
    <cellStyle name="60% - akcent 5 2" xfId="42" xr:uid="{00000000-0005-0000-0000-000010000000}"/>
    <cellStyle name="60% - akcent 6 2" xfId="43" xr:uid="{00000000-0005-0000-0000-000011000000}"/>
    <cellStyle name="Akcent 1 2" xfId="5" xr:uid="{00000000-0005-0000-0000-000012000000}"/>
    <cellStyle name="Akcent 2 2" xfId="6" xr:uid="{00000000-0005-0000-0000-000013000000}"/>
    <cellStyle name="Akcent 3 2" xfId="7" xr:uid="{00000000-0005-0000-0000-000014000000}"/>
    <cellStyle name="Akcent 4 2" xfId="8" xr:uid="{00000000-0005-0000-0000-000015000000}"/>
    <cellStyle name="Akcent 5 2" xfId="9" xr:uid="{00000000-0005-0000-0000-000016000000}"/>
    <cellStyle name="Akcent 6 2" xfId="10" xr:uid="{00000000-0005-0000-0000-000017000000}"/>
    <cellStyle name="Dane wejściowe 2" xfId="11" xr:uid="{00000000-0005-0000-0000-000018000000}"/>
    <cellStyle name="Dane wyjściowe 2" xfId="12" xr:uid="{00000000-0005-0000-0000-000019000000}"/>
    <cellStyle name="Dobre 2" xfId="44" xr:uid="{00000000-0005-0000-0000-00001A000000}"/>
    <cellStyle name="Dziesiętny 2" xfId="4" xr:uid="{00000000-0005-0000-0000-00001B000000}"/>
    <cellStyle name="Dziesiętny 2 2" xfId="47" xr:uid="{00000000-0005-0000-0000-00001C000000}"/>
    <cellStyle name="Dziesiętny 3" xfId="25" xr:uid="{00000000-0005-0000-0000-00001D000000}"/>
    <cellStyle name="Komórka połączona 2" xfId="13" xr:uid="{00000000-0005-0000-0000-00001E000000}"/>
    <cellStyle name="Komórka zaznaczona 2" xfId="14" xr:uid="{00000000-0005-0000-0000-00001F000000}"/>
    <cellStyle name="Nagłówek 1 2" xfId="15" xr:uid="{00000000-0005-0000-0000-000020000000}"/>
    <cellStyle name="Nagłówek 2 2" xfId="16" xr:uid="{00000000-0005-0000-0000-000021000000}"/>
    <cellStyle name="Nagłówek 3 2" xfId="17" xr:uid="{00000000-0005-0000-0000-000022000000}"/>
    <cellStyle name="Nagłówek 4 2" xfId="18" xr:uid="{00000000-0005-0000-0000-000023000000}"/>
    <cellStyle name="Neutralne 2" xfId="45" xr:uid="{00000000-0005-0000-0000-000024000000}"/>
    <cellStyle name="Normalny" xfId="0" builtinId="0"/>
    <cellStyle name="Normalny 2" xfId="2" xr:uid="{00000000-0005-0000-0000-000026000000}"/>
    <cellStyle name="Obliczenia 2" xfId="19" xr:uid="{00000000-0005-0000-0000-000027000000}"/>
    <cellStyle name="Suma 2" xfId="20" xr:uid="{00000000-0005-0000-0000-000028000000}"/>
    <cellStyle name="Tekst objaśnienia 2" xfId="21" xr:uid="{00000000-0005-0000-0000-000029000000}"/>
    <cellStyle name="Tekst ostrzeżenia 2" xfId="22" xr:uid="{00000000-0005-0000-0000-00002A000000}"/>
    <cellStyle name="Tytuł 2" xfId="23" xr:uid="{00000000-0005-0000-0000-00002B000000}"/>
    <cellStyle name="Uwaga 2" xfId="24" xr:uid="{00000000-0005-0000-0000-00002C000000}"/>
    <cellStyle name="Walutowy" xfId="1" builtinId="4"/>
    <cellStyle name="Walutowy 2" xfId="3" xr:uid="{00000000-0005-0000-0000-00002E000000}"/>
    <cellStyle name="Złe 2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120"/>
  <sheetViews>
    <sheetView view="pageBreakPreview" topLeftCell="B70" zoomScaleSheetLayoutView="100" zoomScalePageLayoutView="90" workbookViewId="0">
      <selection activeCell="E55" sqref="E55:E56"/>
    </sheetView>
  </sheetViews>
  <sheetFormatPr defaultColWidth="9.109375" defaultRowHeight="13.8"/>
  <cols>
    <col min="1" max="1" width="4.33203125" style="65" customWidth="1"/>
    <col min="2" max="2" width="3" style="116" customWidth="1"/>
    <col min="3" max="3" width="32.88671875" style="17" customWidth="1"/>
    <col min="4" max="4" width="15.5546875" style="20" customWidth="1"/>
    <col min="5" max="5" width="21" style="92" customWidth="1"/>
    <col min="6" max="6" width="20.109375" style="93" hidden="1" customWidth="1"/>
    <col min="7" max="7" width="25.109375" style="92" bestFit="1" customWidth="1"/>
    <col min="8" max="8" width="19.5546875" style="59" customWidth="1"/>
    <col min="9" max="9" width="29" style="16" customWidth="1"/>
    <col min="10" max="10" width="11.6640625" style="20" customWidth="1"/>
    <col min="11" max="11" width="31.5546875" style="16" customWidth="1"/>
    <col min="12" max="12" width="38.109375" style="135" customWidth="1"/>
    <col min="13" max="13" width="13.5546875" style="1" bestFit="1" customWidth="1"/>
    <col min="14" max="14" width="9.109375" style="1"/>
    <col min="15" max="15" width="16.88671875" style="1" bestFit="1" customWidth="1"/>
    <col min="16" max="16" width="15.6640625" style="1" bestFit="1" customWidth="1"/>
    <col min="17" max="16384" width="9.109375" style="1"/>
  </cols>
  <sheetData>
    <row r="1" spans="1:14" ht="16.2">
      <c r="K1" s="363" t="s">
        <v>327</v>
      </c>
      <c r="L1" s="363"/>
    </row>
    <row r="2" spans="1:14" ht="16.2">
      <c r="K2" s="363" t="s">
        <v>19</v>
      </c>
      <c r="L2" s="363"/>
    </row>
    <row r="3" spans="1:14" ht="40.5" customHeight="1">
      <c r="B3" s="364" t="s">
        <v>149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21"/>
      <c r="N3" s="21"/>
    </row>
    <row r="4" spans="1:14" ht="66.75" customHeight="1">
      <c r="B4" s="86" t="s">
        <v>0</v>
      </c>
      <c r="C4" s="86" t="s">
        <v>11</v>
      </c>
      <c r="D4" s="77" t="s">
        <v>1</v>
      </c>
      <c r="E4" s="81" t="s">
        <v>9</v>
      </c>
      <c r="F4" s="49" t="s">
        <v>26</v>
      </c>
      <c r="G4" s="81" t="s">
        <v>85</v>
      </c>
      <c r="H4" s="22" t="s">
        <v>16</v>
      </c>
      <c r="I4" s="44" t="s">
        <v>18</v>
      </c>
      <c r="J4" s="44" t="s">
        <v>20</v>
      </c>
      <c r="K4" s="44" t="s">
        <v>17</v>
      </c>
      <c r="L4" s="130" t="s">
        <v>6</v>
      </c>
    </row>
    <row r="5" spans="1:14" ht="21" customHeight="1">
      <c r="B5" s="125" t="s">
        <v>8</v>
      </c>
      <c r="C5" s="365" t="s">
        <v>27</v>
      </c>
      <c r="D5" s="366"/>
      <c r="E5" s="366"/>
      <c r="F5" s="366"/>
      <c r="G5" s="366"/>
      <c r="H5" s="366"/>
      <c r="I5" s="366"/>
      <c r="J5" s="366"/>
      <c r="K5" s="366"/>
      <c r="L5" s="367"/>
      <c r="M5" s="24"/>
    </row>
    <row r="6" spans="1:14" s="56" customFormat="1" ht="30" customHeight="1">
      <c r="A6" s="65"/>
      <c r="B6" s="247">
        <v>1</v>
      </c>
      <c r="C6" s="246" t="s">
        <v>51</v>
      </c>
      <c r="D6" s="245"/>
      <c r="E6" s="255">
        <v>391615.61</v>
      </c>
      <c r="F6" s="249"/>
      <c r="G6" s="256"/>
      <c r="H6" s="244"/>
      <c r="I6" s="245"/>
      <c r="J6" s="248"/>
      <c r="K6" s="246"/>
      <c r="L6" s="251"/>
    </row>
    <row r="7" spans="1:14" s="56" customFormat="1" ht="30" customHeight="1">
      <c r="A7" s="65"/>
      <c r="B7" s="247">
        <v>2</v>
      </c>
      <c r="C7" s="246" t="s">
        <v>102</v>
      </c>
      <c r="D7" s="245"/>
      <c r="E7" s="255">
        <v>377326.99</v>
      </c>
      <c r="F7" s="249"/>
      <c r="G7" s="256"/>
      <c r="H7" s="244"/>
      <c r="I7" s="245"/>
      <c r="J7" s="248"/>
      <c r="K7" s="246"/>
      <c r="L7" s="252" t="s">
        <v>90</v>
      </c>
    </row>
    <row r="8" spans="1:14" s="56" customFormat="1" ht="30" customHeight="1">
      <c r="A8" s="65"/>
      <c r="B8" s="247">
        <v>3</v>
      </c>
      <c r="C8" s="246" t="s">
        <v>52</v>
      </c>
      <c r="D8" s="245"/>
      <c r="E8" s="255">
        <v>6133.43</v>
      </c>
      <c r="F8" s="249"/>
      <c r="G8" s="256"/>
      <c r="H8" s="244"/>
      <c r="I8" s="245"/>
      <c r="J8" s="248"/>
      <c r="K8" s="246"/>
      <c r="L8" s="252"/>
    </row>
    <row r="9" spans="1:14" s="56" customFormat="1" ht="30" customHeight="1">
      <c r="A9" s="65"/>
      <c r="B9" s="247">
        <v>4</v>
      </c>
      <c r="C9" s="246" t="s">
        <v>53</v>
      </c>
      <c r="D9" s="245"/>
      <c r="E9" s="255">
        <v>6133.42</v>
      </c>
      <c r="F9" s="249"/>
      <c r="G9" s="256"/>
      <c r="H9" s="244"/>
      <c r="I9" s="245"/>
      <c r="J9" s="248"/>
      <c r="K9" s="246"/>
      <c r="L9" s="252"/>
    </row>
    <row r="10" spans="1:14" s="56" customFormat="1" ht="39.6">
      <c r="A10" s="65"/>
      <c r="B10" s="247">
        <v>5</v>
      </c>
      <c r="C10" s="246" t="s">
        <v>54</v>
      </c>
      <c r="D10" s="245"/>
      <c r="E10" s="255">
        <v>928815.74</v>
      </c>
      <c r="F10" s="249"/>
      <c r="G10" s="256"/>
      <c r="H10" s="244"/>
      <c r="I10" s="245"/>
      <c r="J10" s="248"/>
      <c r="K10" s="260"/>
      <c r="L10" s="253"/>
    </row>
    <row r="11" spans="1:14" s="56" customFormat="1" ht="30" customHeight="1">
      <c r="A11" s="65"/>
      <c r="B11" s="247">
        <v>6</v>
      </c>
      <c r="C11" s="246" t="s">
        <v>55</v>
      </c>
      <c r="D11" s="245"/>
      <c r="E11" s="255">
        <v>233380.08</v>
      </c>
      <c r="F11" s="249"/>
      <c r="G11" s="256"/>
      <c r="H11" s="244"/>
      <c r="I11" s="245"/>
      <c r="J11" s="248"/>
      <c r="K11" s="260"/>
      <c r="L11" s="253"/>
    </row>
    <row r="12" spans="1:14" s="56" customFormat="1" ht="30" customHeight="1">
      <c r="A12" s="65"/>
      <c r="B12" s="247">
        <v>7</v>
      </c>
      <c r="C12" s="246" t="s">
        <v>56</v>
      </c>
      <c r="D12" s="250"/>
      <c r="E12" s="257">
        <v>18019.5</v>
      </c>
      <c r="F12" s="249"/>
      <c r="G12" s="256"/>
      <c r="H12" s="244"/>
      <c r="I12" s="245"/>
      <c r="J12" s="248"/>
      <c r="K12" s="260"/>
      <c r="L12" s="253"/>
    </row>
    <row r="13" spans="1:14" s="56" customFormat="1" ht="26.4">
      <c r="A13" s="65"/>
      <c r="B13" s="247">
        <v>8</v>
      </c>
      <c r="C13" s="246" t="s">
        <v>124</v>
      </c>
      <c r="D13" s="245"/>
      <c r="E13" s="255">
        <v>459891.19</v>
      </c>
      <c r="F13" s="249"/>
      <c r="G13" s="256"/>
      <c r="H13" s="244"/>
      <c r="I13" s="245"/>
      <c r="J13" s="248"/>
      <c r="K13" s="259" t="s">
        <v>87</v>
      </c>
      <c r="L13" s="253" t="s">
        <v>86</v>
      </c>
    </row>
    <row r="14" spans="1:14" s="56" customFormat="1" ht="20.399999999999999">
      <c r="A14" s="65"/>
      <c r="B14" s="247">
        <v>9</v>
      </c>
      <c r="C14" s="246" t="s">
        <v>57</v>
      </c>
      <c r="D14" s="245"/>
      <c r="E14" s="261">
        <v>327388.86</v>
      </c>
      <c r="F14" s="249"/>
      <c r="G14" s="256"/>
      <c r="H14" s="244"/>
      <c r="I14" s="245"/>
      <c r="J14" s="248"/>
      <c r="K14" s="259" t="s">
        <v>88</v>
      </c>
      <c r="L14" s="253" t="s">
        <v>86</v>
      </c>
    </row>
    <row r="15" spans="1:14" s="56" customFormat="1" ht="26.4">
      <c r="A15" s="65"/>
      <c r="B15" s="247">
        <v>11</v>
      </c>
      <c r="C15" s="246" t="s">
        <v>148</v>
      </c>
      <c r="D15" s="245"/>
      <c r="E15" s="261">
        <v>555858.62</v>
      </c>
      <c r="F15" s="249"/>
      <c r="G15" s="256"/>
      <c r="H15" s="244"/>
      <c r="I15" s="245"/>
      <c r="J15" s="248"/>
      <c r="K15" s="259" t="s">
        <v>88</v>
      </c>
      <c r="L15" s="253" t="s">
        <v>131</v>
      </c>
    </row>
    <row r="16" spans="1:14" s="56" customFormat="1" ht="30" customHeight="1">
      <c r="A16" s="65"/>
      <c r="B16" s="247">
        <v>12</v>
      </c>
      <c r="C16" s="246" t="s">
        <v>58</v>
      </c>
      <c r="D16" s="245"/>
      <c r="E16" s="255">
        <v>204963.17</v>
      </c>
      <c r="F16" s="249"/>
      <c r="G16" s="256"/>
      <c r="H16" s="244"/>
      <c r="I16" s="245"/>
      <c r="J16" s="248"/>
      <c r="K16" s="260"/>
      <c r="L16" s="253"/>
    </row>
    <row r="17" spans="1:12" s="56" customFormat="1" ht="30" customHeight="1">
      <c r="A17" s="65"/>
      <c r="B17" s="247">
        <v>13</v>
      </c>
      <c r="C17" s="246" t="s">
        <v>127</v>
      </c>
      <c r="D17" s="245"/>
      <c r="E17" s="255">
        <v>1367281.37</v>
      </c>
      <c r="F17" s="249"/>
      <c r="G17" s="256"/>
      <c r="H17" s="244"/>
      <c r="I17" s="245"/>
      <c r="J17" s="248"/>
      <c r="K17" s="259" t="s">
        <v>133</v>
      </c>
      <c r="L17" s="253" t="s">
        <v>134</v>
      </c>
    </row>
    <row r="18" spans="1:12" s="56" customFormat="1" ht="30" customHeight="1">
      <c r="A18" s="65"/>
      <c r="B18" s="247">
        <v>14</v>
      </c>
      <c r="C18" s="246" t="s">
        <v>129</v>
      </c>
      <c r="D18" s="250"/>
      <c r="E18" s="257">
        <v>24939.72</v>
      </c>
      <c r="F18" s="249"/>
      <c r="G18" s="256"/>
      <c r="H18" s="244"/>
      <c r="I18" s="245"/>
      <c r="J18" s="248"/>
      <c r="K18" s="260" t="s">
        <v>138</v>
      </c>
      <c r="L18" s="253" t="s">
        <v>125</v>
      </c>
    </row>
    <row r="19" spans="1:12" s="56" customFormat="1" ht="30" customHeight="1">
      <c r="A19" s="65"/>
      <c r="B19" s="247">
        <v>15</v>
      </c>
      <c r="C19" s="246" t="s">
        <v>59</v>
      </c>
      <c r="D19" s="245"/>
      <c r="E19" s="255">
        <v>256316</v>
      </c>
      <c r="F19" s="249"/>
      <c r="G19" s="256"/>
      <c r="H19" s="244"/>
      <c r="I19" s="245"/>
      <c r="J19" s="248"/>
      <c r="K19" s="259" t="s">
        <v>132</v>
      </c>
      <c r="L19" s="253" t="s">
        <v>135</v>
      </c>
    </row>
    <row r="20" spans="1:12" s="56" customFormat="1" ht="30" customHeight="1">
      <c r="A20" s="65"/>
      <c r="B20" s="247">
        <v>16</v>
      </c>
      <c r="C20" s="246" t="s">
        <v>64</v>
      </c>
      <c r="D20" s="250"/>
      <c r="E20" s="257">
        <v>344078.39</v>
      </c>
      <c r="F20" s="249"/>
      <c r="G20" s="256"/>
      <c r="H20" s="244"/>
      <c r="I20" s="245"/>
      <c r="J20" s="248"/>
      <c r="K20" s="259" t="s">
        <v>136</v>
      </c>
      <c r="L20" s="253" t="s">
        <v>137</v>
      </c>
    </row>
    <row r="21" spans="1:12" s="56" customFormat="1" ht="30" customHeight="1">
      <c r="A21" s="65"/>
      <c r="B21" s="247">
        <v>17</v>
      </c>
      <c r="C21" s="246" t="s">
        <v>107</v>
      </c>
      <c r="D21" s="245"/>
      <c r="E21" s="255">
        <v>74673.22</v>
      </c>
      <c r="F21" s="249"/>
      <c r="G21" s="256"/>
      <c r="H21" s="244"/>
      <c r="I21" s="245"/>
      <c r="J21" s="248"/>
      <c r="K21" s="259" t="s">
        <v>132</v>
      </c>
      <c r="L21" s="253" t="s">
        <v>108</v>
      </c>
    </row>
    <row r="22" spans="1:12" s="56" customFormat="1" ht="30" customHeight="1">
      <c r="A22" s="66"/>
      <c r="B22" s="247">
        <v>18</v>
      </c>
      <c r="C22" s="246" t="s">
        <v>109</v>
      </c>
      <c r="D22" s="245"/>
      <c r="E22" s="255">
        <v>57301.48</v>
      </c>
      <c r="F22" s="249"/>
      <c r="G22" s="256"/>
      <c r="H22" s="244"/>
      <c r="I22" s="245"/>
      <c r="J22" s="248"/>
      <c r="K22" s="259" t="s">
        <v>87</v>
      </c>
      <c r="L22" s="253" t="s">
        <v>110</v>
      </c>
    </row>
    <row r="23" spans="1:12" s="56" customFormat="1" ht="30" customHeight="1">
      <c r="A23" s="66"/>
      <c r="B23" s="247">
        <v>19</v>
      </c>
      <c r="C23" s="246" t="s">
        <v>113</v>
      </c>
      <c r="D23" s="245"/>
      <c r="E23" s="255">
        <v>55578.04</v>
      </c>
      <c r="F23" s="249"/>
      <c r="G23" s="256"/>
      <c r="H23" s="244"/>
      <c r="I23" s="245"/>
      <c r="J23" s="248"/>
      <c r="K23" s="259" t="s">
        <v>88</v>
      </c>
      <c r="L23" s="253" t="s">
        <v>114</v>
      </c>
    </row>
    <row r="24" spans="1:12" s="56" customFormat="1" ht="30" customHeight="1">
      <c r="A24" s="336"/>
      <c r="B24" s="326">
        <v>20</v>
      </c>
      <c r="C24" s="344" t="s">
        <v>117</v>
      </c>
      <c r="D24" s="346"/>
      <c r="E24" s="368"/>
      <c r="F24" s="249"/>
      <c r="G24" s="256">
        <v>86000</v>
      </c>
      <c r="H24" s="244"/>
      <c r="I24" s="245"/>
      <c r="J24" s="248"/>
      <c r="K24" s="259" t="s">
        <v>88</v>
      </c>
      <c r="L24" s="253" t="s">
        <v>119</v>
      </c>
    </row>
    <row r="25" spans="1:12" s="56" customFormat="1" ht="30" customHeight="1">
      <c r="A25" s="336"/>
      <c r="B25" s="327"/>
      <c r="C25" s="345"/>
      <c r="D25" s="347"/>
      <c r="E25" s="369"/>
      <c r="F25" s="249"/>
      <c r="G25" s="256">
        <v>14000</v>
      </c>
      <c r="H25" s="244"/>
      <c r="I25" s="245"/>
      <c r="J25" s="248"/>
      <c r="K25" s="259"/>
      <c r="L25" s="253"/>
    </row>
    <row r="26" spans="1:12" s="56" customFormat="1" ht="30" customHeight="1">
      <c r="A26" s="336"/>
      <c r="B26" s="247">
        <v>21</v>
      </c>
      <c r="C26" s="246" t="s">
        <v>60</v>
      </c>
      <c r="D26" s="245"/>
      <c r="E26" s="255">
        <v>19566.259999999998</v>
      </c>
      <c r="F26" s="249"/>
      <c r="G26" s="256"/>
      <c r="H26" s="244"/>
      <c r="I26" s="245"/>
      <c r="J26" s="248"/>
      <c r="K26" s="259" t="s">
        <v>88</v>
      </c>
      <c r="L26" s="253" t="s">
        <v>120</v>
      </c>
    </row>
    <row r="27" spans="1:12" s="56" customFormat="1" ht="30" customHeight="1">
      <c r="A27" s="336"/>
      <c r="B27" s="247">
        <v>22</v>
      </c>
      <c r="C27" s="246" t="s">
        <v>118</v>
      </c>
      <c r="D27" s="245"/>
      <c r="E27" s="255">
        <v>170605.6</v>
      </c>
      <c r="F27" s="249"/>
      <c r="G27" s="256"/>
      <c r="H27" s="244"/>
      <c r="I27" s="245"/>
      <c r="J27" s="248"/>
      <c r="K27" s="259" t="s">
        <v>87</v>
      </c>
      <c r="L27" s="253" t="s">
        <v>142</v>
      </c>
    </row>
    <row r="28" spans="1:12" s="56" customFormat="1" ht="30" customHeight="1">
      <c r="A28" s="336"/>
      <c r="B28" s="247">
        <v>23</v>
      </c>
      <c r="C28" s="246" t="s">
        <v>111</v>
      </c>
      <c r="D28" s="245"/>
      <c r="E28" s="255">
        <v>51884.57</v>
      </c>
      <c r="F28" s="249"/>
      <c r="G28" s="256"/>
      <c r="H28" s="244"/>
      <c r="I28" s="245"/>
      <c r="J28" s="248"/>
      <c r="K28" s="259" t="s">
        <v>87</v>
      </c>
      <c r="L28" s="253" t="s">
        <v>112</v>
      </c>
    </row>
    <row r="29" spans="1:12" s="56" customFormat="1" ht="30" customHeight="1">
      <c r="A29" s="336"/>
      <c r="B29" s="247">
        <v>24</v>
      </c>
      <c r="C29" s="246" t="s">
        <v>140</v>
      </c>
      <c r="D29" s="245"/>
      <c r="E29" s="255">
        <v>242508.91</v>
      </c>
      <c r="F29" s="249"/>
      <c r="G29" s="256"/>
      <c r="H29" s="244"/>
      <c r="I29" s="245"/>
      <c r="J29" s="248"/>
      <c r="K29" s="259" t="s">
        <v>87</v>
      </c>
      <c r="L29" s="253" t="s">
        <v>141</v>
      </c>
    </row>
    <row r="30" spans="1:12" s="56" customFormat="1" ht="30" customHeight="1">
      <c r="A30" s="336"/>
      <c r="B30" s="247">
        <v>25</v>
      </c>
      <c r="C30" s="246" t="s">
        <v>61</v>
      </c>
      <c r="D30" s="245"/>
      <c r="E30" s="255">
        <v>90527.42</v>
      </c>
      <c r="F30" s="249"/>
      <c r="G30" s="256"/>
      <c r="H30" s="244"/>
      <c r="I30" s="245"/>
      <c r="J30" s="248"/>
      <c r="K30" s="259" t="s">
        <v>88</v>
      </c>
      <c r="L30" s="253" t="s">
        <v>130</v>
      </c>
    </row>
    <row r="31" spans="1:12" s="56" customFormat="1" ht="30" customHeight="1">
      <c r="A31" s="65"/>
      <c r="B31" s="247">
        <v>26</v>
      </c>
      <c r="C31" s="246" t="s">
        <v>115</v>
      </c>
      <c r="D31" s="245"/>
      <c r="E31" s="261">
        <v>222715.37</v>
      </c>
      <c r="F31" s="249"/>
      <c r="G31" s="256"/>
      <c r="H31" s="244"/>
      <c r="I31" s="245"/>
      <c r="J31" s="248"/>
      <c r="K31" s="259" t="s">
        <v>87</v>
      </c>
      <c r="L31" s="253" t="s">
        <v>116</v>
      </c>
    </row>
    <row r="32" spans="1:12" s="56" customFormat="1" ht="30" customHeight="1">
      <c r="A32" s="65"/>
      <c r="B32" s="247">
        <v>27</v>
      </c>
      <c r="C32" s="246" t="s">
        <v>62</v>
      </c>
      <c r="D32" s="245"/>
      <c r="E32" s="255">
        <v>249863.15</v>
      </c>
      <c r="F32" s="249"/>
      <c r="G32" s="256"/>
      <c r="H32" s="244"/>
      <c r="I32" s="245"/>
      <c r="J32" s="248"/>
      <c r="K32" s="260"/>
      <c r="L32" s="253"/>
    </row>
    <row r="33" spans="1:13" s="56" customFormat="1" ht="30" customHeight="1">
      <c r="A33" s="65"/>
      <c r="B33" s="247">
        <v>28</v>
      </c>
      <c r="C33" s="246" t="s">
        <v>121</v>
      </c>
      <c r="D33" s="245"/>
      <c r="E33" s="255">
        <v>177686.26</v>
      </c>
      <c r="F33" s="249"/>
      <c r="G33" s="256"/>
      <c r="H33" s="244"/>
      <c r="I33" s="245"/>
      <c r="J33" s="248"/>
      <c r="K33" s="259" t="s">
        <v>144</v>
      </c>
      <c r="L33" s="253" t="s">
        <v>122</v>
      </c>
    </row>
    <row r="34" spans="1:13" s="56" customFormat="1" ht="30" customHeight="1">
      <c r="A34" s="65"/>
      <c r="B34" s="326">
        <v>29</v>
      </c>
      <c r="C34" s="346" t="s">
        <v>63</v>
      </c>
      <c r="D34" s="346"/>
      <c r="E34" s="368">
        <v>239600</v>
      </c>
      <c r="F34" s="249"/>
      <c r="G34" s="256"/>
      <c r="H34" s="244"/>
      <c r="I34" s="245"/>
      <c r="J34" s="248"/>
      <c r="K34" s="259" t="s">
        <v>88</v>
      </c>
      <c r="L34" s="253" t="s">
        <v>123</v>
      </c>
    </row>
    <row r="35" spans="1:13" s="56" customFormat="1" ht="30" customHeight="1">
      <c r="A35" s="65"/>
      <c r="B35" s="327"/>
      <c r="C35" s="347"/>
      <c r="D35" s="347"/>
      <c r="E35" s="369"/>
      <c r="F35" s="249"/>
      <c r="G35" s="256"/>
      <c r="H35" s="244"/>
      <c r="I35" s="245"/>
      <c r="J35" s="248"/>
      <c r="K35" s="259"/>
      <c r="L35" s="253"/>
    </row>
    <row r="36" spans="1:13" s="56" customFormat="1" ht="30" customHeight="1">
      <c r="A36" s="65"/>
      <c r="B36" s="326">
        <v>30</v>
      </c>
      <c r="C36" s="346" t="s">
        <v>94</v>
      </c>
      <c r="D36" s="346"/>
      <c r="E36" s="368"/>
      <c r="F36" s="249"/>
      <c r="G36" s="256">
        <v>186000</v>
      </c>
      <c r="H36" s="258"/>
      <c r="I36" s="254"/>
      <c r="J36" s="248"/>
      <c r="K36" s="259" t="s">
        <v>87</v>
      </c>
      <c r="L36" s="253" t="s">
        <v>145</v>
      </c>
    </row>
    <row r="37" spans="1:13" s="56" customFormat="1" ht="30" customHeight="1">
      <c r="A37" s="65"/>
      <c r="B37" s="327"/>
      <c r="C37" s="347"/>
      <c r="D37" s="347"/>
      <c r="E37" s="369"/>
      <c r="F37" s="249"/>
      <c r="G37" s="256">
        <v>54000</v>
      </c>
      <c r="H37" s="258"/>
      <c r="I37" s="254"/>
      <c r="J37" s="248"/>
      <c r="K37" s="259"/>
      <c r="L37" s="253"/>
    </row>
    <row r="38" spans="1:13" s="56" customFormat="1" ht="30" customHeight="1">
      <c r="A38" s="65"/>
      <c r="B38" s="247">
        <v>31</v>
      </c>
      <c r="C38" s="246" t="s">
        <v>95</v>
      </c>
      <c r="D38" s="245"/>
      <c r="E38" s="255"/>
      <c r="F38" s="249"/>
      <c r="G38" s="256">
        <v>240000</v>
      </c>
      <c r="H38" s="244"/>
      <c r="I38" s="245"/>
      <c r="J38" s="248"/>
      <c r="K38" s="260"/>
      <c r="L38" s="253"/>
    </row>
    <row r="39" spans="1:13" s="56" customFormat="1" ht="30" customHeight="1">
      <c r="A39" s="65"/>
      <c r="B39" s="247">
        <v>32</v>
      </c>
      <c r="C39" s="246" t="s">
        <v>96</v>
      </c>
      <c r="D39" s="245"/>
      <c r="E39" s="255"/>
      <c r="F39" s="249"/>
      <c r="G39" s="256">
        <v>240000</v>
      </c>
      <c r="H39" s="244"/>
      <c r="I39" s="245"/>
      <c r="J39" s="248"/>
      <c r="K39" s="260"/>
      <c r="L39" s="253"/>
    </row>
    <row r="40" spans="1:13" s="56" customFormat="1" ht="30" customHeight="1">
      <c r="A40" s="65"/>
      <c r="B40" s="247">
        <v>34</v>
      </c>
      <c r="C40" s="246" t="s">
        <v>126</v>
      </c>
      <c r="D40" s="245"/>
      <c r="E40" s="255">
        <v>39000</v>
      </c>
      <c r="F40" s="249"/>
      <c r="G40" s="256"/>
      <c r="H40" s="244"/>
      <c r="I40" s="245"/>
      <c r="J40" s="248"/>
      <c r="K40" s="260" t="s">
        <v>139</v>
      </c>
      <c r="L40" s="253" t="s">
        <v>86</v>
      </c>
    </row>
    <row r="41" spans="1:13" s="56" customFormat="1" ht="30" customHeight="1">
      <c r="A41" s="65"/>
      <c r="B41" s="247">
        <v>35</v>
      </c>
      <c r="C41" s="246" t="s">
        <v>128</v>
      </c>
      <c r="D41" s="245"/>
      <c r="E41" s="255">
        <v>23000</v>
      </c>
      <c r="F41" s="249"/>
      <c r="G41" s="256"/>
      <c r="H41" s="257"/>
      <c r="I41" s="245"/>
      <c r="J41" s="248"/>
      <c r="K41" s="259" t="s">
        <v>88</v>
      </c>
      <c r="L41" s="253" t="s">
        <v>143</v>
      </c>
    </row>
    <row r="42" spans="1:13" s="56" customFormat="1" ht="30" customHeight="1">
      <c r="A42" s="65"/>
      <c r="B42" s="247">
        <v>36</v>
      </c>
      <c r="C42" s="246" t="s">
        <v>317</v>
      </c>
      <c r="D42" s="245"/>
      <c r="E42" s="255">
        <v>67765</v>
      </c>
      <c r="F42" s="249"/>
      <c r="G42" s="256"/>
      <c r="H42" s="257"/>
      <c r="I42" s="245"/>
      <c r="J42" s="248"/>
      <c r="K42" s="259"/>
      <c r="L42" s="253" t="s">
        <v>318</v>
      </c>
    </row>
    <row r="43" spans="1:13" s="56" customFormat="1" ht="30" customHeight="1">
      <c r="A43" s="65"/>
      <c r="B43" s="247">
        <v>37</v>
      </c>
      <c r="C43" s="246" t="s">
        <v>319</v>
      </c>
      <c r="D43" s="245"/>
      <c r="E43" s="255">
        <v>40175</v>
      </c>
      <c r="F43" s="249"/>
      <c r="G43" s="256"/>
      <c r="H43" s="257"/>
      <c r="I43" s="245"/>
      <c r="J43" s="248"/>
      <c r="K43" s="259"/>
      <c r="L43" s="253" t="s">
        <v>318</v>
      </c>
    </row>
    <row r="44" spans="1:13" s="56" customFormat="1" ht="30" customHeight="1">
      <c r="A44" s="65"/>
      <c r="B44" s="247">
        <v>38</v>
      </c>
      <c r="C44" s="246" t="s">
        <v>320</v>
      </c>
      <c r="D44" s="245"/>
      <c r="E44" s="255">
        <v>15731.4</v>
      </c>
      <c r="F44" s="249"/>
      <c r="G44" s="256"/>
      <c r="H44" s="257"/>
      <c r="I44" s="245"/>
      <c r="J44" s="248"/>
      <c r="K44" s="259"/>
      <c r="L44" s="253" t="s">
        <v>318</v>
      </c>
    </row>
    <row r="45" spans="1:13" s="56" customFormat="1" ht="30" customHeight="1">
      <c r="A45" s="65"/>
      <c r="B45" s="247">
        <v>39</v>
      </c>
      <c r="C45" s="246" t="s">
        <v>321</v>
      </c>
      <c r="D45" s="245"/>
      <c r="E45" s="255">
        <v>88429.97</v>
      </c>
      <c r="F45" s="249"/>
      <c r="G45" s="256"/>
      <c r="H45" s="257"/>
      <c r="I45" s="245"/>
      <c r="J45" s="248"/>
      <c r="K45" s="259"/>
      <c r="L45" s="253" t="s">
        <v>322</v>
      </c>
    </row>
    <row r="46" spans="1:13" s="56" customFormat="1" ht="30" customHeight="1">
      <c r="A46" s="65"/>
      <c r="B46" s="247">
        <v>40</v>
      </c>
      <c r="C46" s="246" t="s">
        <v>323</v>
      </c>
      <c r="D46" s="245"/>
      <c r="E46" s="255">
        <v>5412416</v>
      </c>
      <c r="F46" s="249"/>
      <c r="G46" s="256"/>
      <c r="H46" s="257"/>
      <c r="I46" s="245"/>
      <c r="J46" s="248"/>
      <c r="K46" s="259"/>
      <c r="L46" s="253"/>
    </row>
    <row r="47" spans="1:13" s="27" customFormat="1" ht="30" customHeight="1">
      <c r="A47" s="67"/>
      <c r="B47" s="337" t="s">
        <v>7</v>
      </c>
      <c r="C47" s="337"/>
      <c r="D47" s="337"/>
      <c r="E47" s="95"/>
      <c r="F47" s="96">
        <f>SUM(I6)</f>
        <v>0</v>
      </c>
      <c r="G47" s="95">
        <f>SUM(E6:G46)</f>
        <v>13661169.74</v>
      </c>
      <c r="H47" s="60"/>
      <c r="I47" s="25"/>
      <c r="J47" s="26"/>
      <c r="K47" s="25"/>
      <c r="L47" s="131"/>
    </row>
    <row r="48" spans="1:13" s="56" customFormat="1" ht="30" customHeight="1">
      <c r="A48" s="124"/>
      <c r="B48" s="117" t="s">
        <v>21</v>
      </c>
      <c r="C48" s="87" t="s">
        <v>31</v>
      </c>
      <c r="D48" s="118"/>
      <c r="E48" s="118"/>
      <c r="F48" s="118"/>
      <c r="G48" s="119"/>
      <c r="H48" s="118"/>
      <c r="I48" s="120"/>
      <c r="J48" s="117"/>
      <c r="K48" s="121"/>
      <c r="L48" s="122"/>
      <c r="M48" s="123"/>
    </row>
    <row r="49" spans="1:14" s="55" customFormat="1" ht="30" customHeight="1">
      <c r="A49" s="68"/>
      <c r="B49" s="48">
        <v>1</v>
      </c>
      <c r="C49" s="339" t="s">
        <v>103</v>
      </c>
      <c r="D49" s="340"/>
      <c r="E49" s="340"/>
      <c r="F49" s="340"/>
      <c r="G49" s="340"/>
      <c r="H49" s="340"/>
      <c r="I49" s="340"/>
      <c r="J49" s="340"/>
      <c r="K49" s="340"/>
      <c r="L49" s="341"/>
      <c r="M49" s="54"/>
    </row>
    <row r="50" spans="1:14" s="27" customFormat="1" ht="30" customHeight="1">
      <c r="A50" s="69"/>
      <c r="B50" s="337" t="s">
        <v>7</v>
      </c>
      <c r="C50" s="337"/>
      <c r="D50" s="337"/>
      <c r="E50" s="95" t="s">
        <v>146</v>
      </c>
      <c r="F50" s="96"/>
      <c r="G50" s="95" t="s">
        <v>146</v>
      </c>
      <c r="H50" s="60"/>
      <c r="I50" s="25"/>
      <c r="J50" s="26"/>
      <c r="K50" s="25"/>
      <c r="L50" s="131"/>
    </row>
    <row r="51" spans="1:14" s="27" customFormat="1" ht="30" customHeight="1">
      <c r="A51" s="69"/>
      <c r="B51" s="117" t="s">
        <v>22</v>
      </c>
      <c r="C51" s="358" t="s">
        <v>32</v>
      </c>
      <c r="D51" s="359"/>
      <c r="E51" s="359"/>
      <c r="F51" s="359"/>
      <c r="G51" s="359"/>
      <c r="H51" s="359"/>
      <c r="I51" s="359"/>
      <c r="J51" s="359"/>
      <c r="K51" s="359"/>
      <c r="L51" s="360"/>
      <c r="M51" s="24"/>
      <c r="N51" s="1"/>
    </row>
    <row r="52" spans="1:14" s="56" customFormat="1" ht="30" customHeight="1">
      <c r="A52" s="66"/>
      <c r="B52" s="48">
        <v>1</v>
      </c>
      <c r="C52" s="339" t="s">
        <v>103</v>
      </c>
      <c r="D52" s="340"/>
      <c r="E52" s="340"/>
      <c r="F52" s="340"/>
      <c r="G52" s="340"/>
      <c r="H52" s="340"/>
      <c r="I52" s="340"/>
      <c r="J52" s="340"/>
      <c r="K52" s="340"/>
      <c r="L52" s="341"/>
      <c r="M52" s="54"/>
      <c r="N52" s="55"/>
    </row>
    <row r="53" spans="1:14" s="27" customFormat="1" ht="30" customHeight="1">
      <c r="A53" s="69"/>
      <c r="B53" s="337" t="s">
        <v>7</v>
      </c>
      <c r="C53" s="337"/>
      <c r="D53" s="337"/>
      <c r="E53" s="95" t="s">
        <v>146</v>
      </c>
      <c r="F53" s="96"/>
      <c r="G53" s="95" t="s">
        <v>146</v>
      </c>
      <c r="H53" s="60"/>
      <c r="I53" s="25"/>
      <c r="J53" s="26"/>
      <c r="K53" s="25"/>
      <c r="L53" s="131"/>
    </row>
    <row r="54" spans="1:14" s="27" customFormat="1" ht="30" customHeight="1">
      <c r="A54" s="68"/>
      <c r="B54" s="117" t="s">
        <v>23</v>
      </c>
      <c r="C54" s="355" t="s">
        <v>379</v>
      </c>
      <c r="D54" s="356"/>
      <c r="E54" s="356"/>
      <c r="F54" s="356"/>
      <c r="G54" s="356"/>
      <c r="H54" s="356"/>
      <c r="I54" s="356"/>
      <c r="J54" s="356"/>
      <c r="K54" s="356"/>
      <c r="L54" s="357"/>
      <c r="M54" s="24"/>
      <c r="N54" s="1"/>
    </row>
    <row r="55" spans="1:14" s="27" customFormat="1" ht="30" customHeight="1">
      <c r="A55" s="128"/>
      <c r="B55" s="326">
        <v>1</v>
      </c>
      <c r="C55" s="361" t="s">
        <v>35</v>
      </c>
      <c r="D55" s="350">
        <v>1986</v>
      </c>
      <c r="E55" s="352"/>
      <c r="F55" s="73"/>
      <c r="G55" s="304">
        <v>3439440</v>
      </c>
      <c r="H55" s="350">
        <v>1020</v>
      </c>
      <c r="I55" s="342"/>
      <c r="J55" s="310"/>
      <c r="K55" s="312" t="s">
        <v>39</v>
      </c>
      <c r="L55" s="308" t="s">
        <v>38</v>
      </c>
      <c r="M55" s="24"/>
      <c r="N55" s="1"/>
    </row>
    <row r="56" spans="1:14" s="27" customFormat="1" ht="30" customHeight="1">
      <c r="A56" s="128"/>
      <c r="B56" s="327"/>
      <c r="C56" s="362"/>
      <c r="D56" s="351"/>
      <c r="E56" s="353"/>
      <c r="F56" s="73"/>
      <c r="G56" s="305"/>
      <c r="H56" s="351"/>
      <c r="I56" s="343"/>
      <c r="J56" s="311"/>
      <c r="K56" s="313"/>
      <c r="L56" s="309"/>
      <c r="M56" s="24"/>
      <c r="N56" s="1"/>
    </row>
    <row r="57" spans="1:14" s="27" customFormat="1" ht="30" customHeight="1">
      <c r="A57" s="128"/>
      <c r="B57" s="48">
        <v>2</v>
      </c>
      <c r="C57" s="88" t="s">
        <v>92</v>
      </c>
      <c r="D57" s="73" t="s">
        <v>37</v>
      </c>
      <c r="E57" s="143"/>
      <c r="F57" s="73"/>
      <c r="G57" s="76">
        <f>H57*3372</f>
        <v>490963.19999999995</v>
      </c>
      <c r="H57" s="73">
        <v>145.6</v>
      </c>
      <c r="I57" s="72"/>
      <c r="J57" s="29"/>
      <c r="K57" s="40" t="s">
        <v>40</v>
      </c>
      <c r="L57" s="23" t="s">
        <v>38</v>
      </c>
      <c r="M57" s="24"/>
      <c r="N57" s="1"/>
    </row>
    <row r="58" spans="1:14" s="55" customFormat="1" ht="30" customHeight="1">
      <c r="A58" s="129"/>
      <c r="B58" s="48">
        <v>3</v>
      </c>
      <c r="C58" s="46" t="s">
        <v>36</v>
      </c>
      <c r="D58" s="45">
        <v>1986</v>
      </c>
      <c r="E58" s="75"/>
      <c r="F58" s="50"/>
      <c r="G58" s="75">
        <f>1349*15</f>
        <v>20235</v>
      </c>
      <c r="H58" s="61">
        <v>15</v>
      </c>
      <c r="I58" s="53"/>
      <c r="J58" s="52"/>
      <c r="K58" s="53" t="s">
        <v>41</v>
      </c>
      <c r="L58" s="23" t="s">
        <v>38</v>
      </c>
      <c r="M58" s="54"/>
    </row>
    <row r="59" spans="1:14" s="166" customFormat="1" ht="30" customHeight="1">
      <c r="A59" s="129"/>
      <c r="B59" s="181">
        <v>4</v>
      </c>
      <c r="C59" s="180" t="s">
        <v>42</v>
      </c>
      <c r="D59" s="179">
        <v>1986</v>
      </c>
      <c r="E59" s="185">
        <v>22446.5</v>
      </c>
      <c r="F59" s="182"/>
      <c r="G59" s="185"/>
      <c r="H59" s="186"/>
      <c r="I59" s="184"/>
      <c r="J59" s="183"/>
      <c r="K59" s="184"/>
      <c r="L59" s="178" t="s">
        <v>38</v>
      </c>
      <c r="M59" s="165"/>
    </row>
    <row r="60" spans="1:14" s="27" customFormat="1" ht="30" customHeight="1">
      <c r="A60" s="67"/>
      <c r="B60" s="337" t="s">
        <v>7</v>
      </c>
      <c r="C60" s="337"/>
      <c r="D60" s="337"/>
      <c r="E60" s="95"/>
      <c r="F60" s="96">
        <v>0</v>
      </c>
      <c r="G60" s="95">
        <f>SUM(E55:G59)</f>
        <v>3973084.7</v>
      </c>
      <c r="H60" s="60"/>
      <c r="I60" s="25"/>
      <c r="J60" s="26"/>
      <c r="K60" s="25"/>
      <c r="L60" s="131"/>
    </row>
    <row r="61" spans="1:14" ht="30" customHeight="1">
      <c r="B61" s="117" t="s">
        <v>24</v>
      </c>
      <c r="C61" s="87" t="s">
        <v>154</v>
      </c>
      <c r="D61" s="85"/>
      <c r="E61" s="85"/>
      <c r="F61" s="85"/>
      <c r="G61" s="103"/>
      <c r="H61" s="85"/>
      <c r="I61" s="83"/>
      <c r="J61" s="83"/>
      <c r="K61" s="83"/>
      <c r="L61" s="132"/>
      <c r="M61" s="24"/>
    </row>
    <row r="62" spans="1:14" s="55" customFormat="1" ht="30" customHeight="1">
      <c r="A62" s="70"/>
      <c r="B62" s="326">
        <v>1</v>
      </c>
      <c r="C62" s="344" t="s">
        <v>35</v>
      </c>
      <c r="D62" s="300">
        <v>1990</v>
      </c>
      <c r="E62" s="302"/>
      <c r="F62" s="58"/>
      <c r="G62" s="306">
        <v>6022392</v>
      </c>
      <c r="H62" s="300">
        <v>1786</v>
      </c>
      <c r="I62" s="348"/>
      <c r="J62" s="316"/>
      <c r="K62" s="318" t="s">
        <v>44</v>
      </c>
      <c r="L62" s="308" t="s">
        <v>43</v>
      </c>
      <c r="M62" s="54"/>
    </row>
    <row r="63" spans="1:14" s="55" customFormat="1" ht="13.2">
      <c r="A63" s="140"/>
      <c r="B63" s="327"/>
      <c r="C63" s="345"/>
      <c r="D63" s="301"/>
      <c r="E63" s="303"/>
      <c r="F63" s="58"/>
      <c r="G63" s="307"/>
      <c r="H63" s="301"/>
      <c r="I63" s="349"/>
      <c r="J63" s="317"/>
      <c r="K63" s="319"/>
      <c r="L63" s="309"/>
      <c r="M63" s="54"/>
    </row>
    <row r="64" spans="1:14" s="55" customFormat="1" ht="30" customHeight="1">
      <c r="A64" s="338"/>
      <c r="B64" s="48">
        <v>2</v>
      </c>
      <c r="C64" s="46" t="s">
        <v>36</v>
      </c>
      <c r="D64" s="57">
        <v>1990</v>
      </c>
      <c r="E64" s="75"/>
      <c r="F64" s="58"/>
      <c r="G64" s="97">
        <f>1349*108</f>
        <v>145692</v>
      </c>
      <c r="H64" s="57">
        <v>108</v>
      </c>
      <c r="I64" s="51"/>
      <c r="J64" s="52"/>
      <c r="K64" s="53" t="s">
        <v>45</v>
      </c>
      <c r="L64" s="137" t="s">
        <v>43</v>
      </c>
      <c r="M64" s="54"/>
    </row>
    <row r="65" spans="1:14" s="55" customFormat="1" ht="30" customHeight="1">
      <c r="A65" s="338"/>
      <c r="B65" s="48">
        <v>3</v>
      </c>
      <c r="C65" s="46" t="s">
        <v>42</v>
      </c>
      <c r="D65" s="57">
        <v>1982</v>
      </c>
      <c r="E65" s="75">
        <v>20520.400000000001</v>
      </c>
      <c r="F65" s="58"/>
      <c r="G65" s="97"/>
      <c r="H65" s="104"/>
      <c r="I65" s="51"/>
      <c r="J65" s="52"/>
      <c r="K65" s="53"/>
      <c r="L65" s="133"/>
      <c r="M65" s="54"/>
    </row>
    <row r="66" spans="1:14" s="27" customFormat="1" ht="30" customHeight="1">
      <c r="A66" s="338"/>
      <c r="B66" s="337" t="s">
        <v>7</v>
      </c>
      <c r="C66" s="337"/>
      <c r="D66" s="337"/>
      <c r="E66" s="95"/>
      <c r="F66" s="96">
        <v>0</v>
      </c>
      <c r="G66" s="95">
        <f>SUM(E62:G65)</f>
        <v>6188604.4000000004</v>
      </c>
      <c r="H66" s="60"/>
      <c r="I66" s="25"/>
      <c r="J66" s="26"/>
      <c r="K66" s="25"/>
      <c r="L66" s="131"/>
    </row>
    <row r="67" spans="1:14" ht="30" customHeight="1">
      <c r="B67" s="125" t="s">
        <v>29</v>
      </c>
      <c r="C67" s="358" t="s">
        <v>33</v>
      </c>
      <c r="D67" s="359"/>
      <c r="E67" s="359"/>
      <c r="F67" s="359"/>
      <c r="G67" s="359"/>
      <c r="H67" s="359"/>
      <c r="I67" s="359"/>
      <c r="J67" s="359"/>
      <c r="K67" s="359"/>
      <c r="L67" s="360"/>
      <c r="M67" s="24"/>
    </row>
    <row r="68" spans="1:14" s="55" customFormat="1" ht="30" customHeight="1">
      <c r="A68" s="68"/>
      <c r="B68" s="326">
        <v>1</v>
      </c>
      <c r="C68" s="324" t="s">
        <v>46</v>
      </c>
      <c r="D68" s="326">
        <v>1965</v>
      </c>
      <c r="E68" s="328"/>
      <c r="F68" s="94"/>
      <c r="G68" s="328">
        <v>3405720</v>
      </c>
      <c r="H68" s="326">
        <v>1010</v>
      </c>
      <c r="I68" s="318"/>
      <c r="J68" s="316"/>
      <c r="K68" s="318" t="s">
        <v>49</v>
      </c>
      <c r="L68" s="314" t="s">
        <v>48</v>
      </c>
      <c r="M68" s="54"/>
    </row>
    <row r="69" spans="1:14" s="55" customFormat="1" ht="30" customHeight="1">
      <c r="A69" s="68"/>
      <c r="B69" s="327"/>
      <c r="C69" s="325"/>
      <c r="D69" s="327"/>
      <c r="E69" s="329"/>
      <c r="F69" s="99"/>
      <c r="G69" s="329"/>
      <c r="H69" s="327"/>
      <c r="I69" s="319"/>
      <c r="J69" s="317"/>
      <c r="K69" s="319"/>
      <c r="L69" s="315"/>
      <c r="M69" s="54"/>
    </row>
    <row r="70" spans="1:14" s="55" customFormat="1" ht="30" customHeight="1">
      <c r="A70" s="68"/>
      <c r="B70" s="48">
        <v>2</v>
      </c>
      <c r="C70" s="89" t="s">
        <v>47</v>
      </c>
      <c r="D70" s="64">
        <v>1965</v>
      </c>
      <c r="E70" s="98">
        <v>4536</v>
      </c>
      <c r="F70" s="99"/>
      <c r="G70" s="98"/>
      <c r="H70" s="64">
        <v>20</v>
      </c>
      <c r="I70" s="53"/>
      <c r="J70" s="52"/>
      <c r="K70" s="53"/>
      <c r="L70" s="138" t="s">
        <v>48</v>
      </c>
      <c r="M70" s="54"/>
    </row>
    <row r="71" spans="1:14" s="27" customFormat="1" ht="30" customHeight="1">
      <c r="A71" s="336"/>
      <c r="B71" s="337" t="s">
        <v>7</v>
      </c>
      <c r="C71" s="337"/>
      <c r="D71" s="337"/>
      <c r="E71" s="95"/>
      <c r="F71" s="96">
        <f t="shared" ref="F71" si="0">SUM(F68:F68)</f>
        <v>0</v>
      </c>
      <c r="G71" s="95">
        <f>SUM(E68:G70)</f>
        <v>3410256</v>
      </c>
      <c r="H71" s="60"/>
      <c r="I71" s="25"/>
      <c r="J71" s="26"/>
      <c r="K71" s="25"/>
      <c r="L71" s="131"/>
    </row>
    <row r="72" spans="1:14" s="27" customFormat="1" ht="30" customHeight="1">
      <c r="A72" s="336"/>
      <c r="B72" s="125" t="s">
        <v>30</v>
      </c>
      <c r="C72" s="87" t="s">
        <v>34</v>
      </c>
      <c r="D72" s="85"/>
      <c r="E72" s="85"/>
      <c r="F72" s="85"/>
      <c r="G72" s="103"/>
      <c r="H72" s="85"/>
      <c r="I72" s="83"/>
      <c r="J72" s="83"/>
      <c r="K72" s="84"/>
      <c r="L72" s="139"/>
      <c r="M72" s="24"/>
      <c r="N72" s="1"/>
    </row>
    <row r="73" spans="1:14" s="27" customFormat="1" ht="30" customHeight="1">
      <c r="A73" s="336"/>
      <c r="B73" s="326">
        <v>1</v>
      </c>
      <c r="C73" s="320" t="s">
        <v>46</v>
      </c>
      <c r="D73" s="330">
        <v>1965</v>
      </c>
      <c r="E73" s="332"/>
      <c r="F73" s="29"/>
      <c r="G73" s="332">
        <v>4174536</v>
      </c>
      <c r="H73" s="334">
        <v>1238</v>
      </c>
      <c r="I73" s="310"/>
      <c r="J73" s="310"/>
      <c r="K73" s="322" t="s">
        <v>50</v>
      </c>
      <c r="L73" s="308" t="s">
        <v>93</v>
      </c>
      <c r="M73" s="24"/>
      <c r="N73" s="1"/>
    </row>
    <row r="74" spans="1:14" s="27" customFormat="1" ht="30" customHeight="1">
      <c r="A74" s="336"/>
      <c r="B74" s="327"/>
      <c r="C74" s="321"/>
      <c r="D74" s="331"/>
      <c r="E74" s="333"/>
      <c r="F74" s="29"/>
      <c r="G74" s="333"/>
      <c r="H74" s="335"/>
      <c r="I74" s="311"/>
      <c r="J74" s="311"/>
      <c r="K74" s="323"/>
      <c r="L74" s="309"/>
      <c r="M74" s="24"/>
      <c r="N74" s="1"/>
    </row>
    <row r="75" spans="1:14" s="27" customFormat="1" ht="30" customHeight="1">
      <c r="A75" s="336"/>
      <c r="B75" s="48">
        <v>2</v>
      </c>
      <c r="C75" s="90" t="s">
        <v>42</v>
      </c>
      <c r="D75" s="79">
        <v>1965</v>
      </c>
      <c r="E75" s="100">
        <v>20520.400000000001</v>
      </c>
      <c r="F75" s="29"/>
      <c r="G75" s="100"/>
      <c r="H75" s="91">
        <v>144</v>
      </c>
      <c r="I75" s="74"/>
      <c r="J75" s="29"/>
      <c r="K75" s="78"/>
      <c r="L75" s="23" t="s">
        <v>93</v>
      </c>
      <c r="M75" s="24"/>
      <c r="N75" s="1"/>
    </row>
    <row r="76" spans="1:14" s="27" customFormat="1" ht="30" customHeight="1">
      <c r="A76" s="336"/>
      <c r="B76" s="48">
        <v>3</v>
      </c>
      <c r="C76" s="90" t="s">
        <v>36</v>
      </c>
      <c r="D76" s="79">
        <v>1985</v>
      </c>
      <c r="E76" s="100"/>
      <c r="F76" s="29"/>
      <c r="G76" s="100">
        <f>1349*96</f>
        <v>129504</v>
      </c>
      <c r="H76" s="91">
        <v>96</v>
      </c>
      <c r="I76" s="74"/>
      <c r="J76" s="29"/>
      <c r="K76" s="74"/>
      <c r="L76" s="23" t="s">
        <v>93</v>
      </c>
      <c r="M76" s="24"/>
      <c r="N76" s="1"/>
    </row>
    <row r="77" spans="1:14" s="27" customFormat="1" ht="30" customHeight="1">
      <c r="A77" s="336"/>
      <c r="B77" s="337" t="s">
        <v>7</v>
      </c>
      <c r="C77" s="337"/>
      <c r="D77" s="337"/>
      <c r="E77" s="95"/>
      <c r="F77" s="96" t="e">
        <f>SUM(#REF!)</f>
        <v>#REF!</v>
      </c>
      <c r="G77" s="95">
        <f>SUM(E73:G76)</f>
        <v>4324560.4000000004</v>
      </c>
      <c r="H77" s="60"/>
      <c r="I77" s="25"/>
      <c r="J77" s="26"/>
      <c r="K77" s="25"/>
      <c r="L77" s="131"/>
    </row>
    <row r="78" spans="1:14" s="27" customFormat="1" ht="30" customHeight="1">
      <c r="A78" s="336"/>
      <c r="B78" s="125" t="s">
        <v>104</v>
      </c>
      <c r="C78" s="87" t="s">
        <v>105</v>
      </c>
      <c r="D78" s="85"/>
      <c r="E78" s="85"/>
      <c r="F78" s="85"/>
      <c r="G78" s="103"/>
      <c r="H78" s="85"/>
      <c r="I78" s="83"/>
      <c r="J78" s="83"/>
      <c r="K78" s="84"/>
      <c r="L78" s="139"/>
      <c r="M78" s="24"/>
      <c r="N78" s="1"/>
    </row>
    <row r="79" spans="1:14" s="56" customFormat="1" ht="30" customHeight="1">
      <c r="A79" s="336"/>
      <c r="B79" s="48">
        <v>1</v>
      </c>
      <c r="C79" s="339" t="s">
        <v>147</v>
      </c>
      <c r="D79" s="340"/>
      <c r="E79" s="340"/>
      <c r="F79" s="340"/>
      <c r="G79" s="340"/>
      <c r="H79" s="340"/>
      <c r="I79" s="340"/>
      <c r="J79" s="340"/>
      <c r="K79" s="340"/>
      <c r="L79" s="341"/>
      <c r="M79" s="54"/>
      <c r="N79" s="55"/>
    </row>
    <row r="80" spans="1:14" s="27" customFormat="1" ht="30" customHeight="1">
      <c r="A80" s="336"/>
      <c r="B80" s="337" t="s">
        <v>7</v>
      </c>
      <c r="C80" s="337"/>
      <c r="D80" s="337"/>
      <c r="E80" s="95" t="s">
        <v>146</v>
      </c>
      <c r="F80" s="96">
        <v>0</v>
      </c>
      <c r="G80" s="95" t="s">
        <v>146</v>
      </c>
      <c r="H80" s="60"/>
      <c r="I80" s="25"/>
      <c r="J80" s="26"/>
      <c r="K80" s="25"/>
      <c r="L80" s="131"/>
    </row>
    <row r="81" spans="1:12" ht="30" customHeight="1">
      <c r="B81" s="126"/>
      <c r="C81" s="35"/>
      <c r="D81" s="5"/>
      <c r="E81" s="101"/>
      <c r="F81" s="102"/>
      <c r="G81" s="105"/>
      <c r="H81" s="62"/>
      <c r="I81" s="30"/>
      <c r="J81" s="31"/>
      <c r="K81" s="30"/>
      <c r="L81" s="134"/>
    </row>
    <row r="82" spans="1:12" ht="30" customHeight="1" thickBot="1"/>
    <row r="83" spans="1:12" s="36" customFormat="1" ht="30" customHeight="1" thickBot="1">
      <c r="A83" s="65"/>
      <c r="B83" s="127"/>
      <c r="C83" s="354" t="s">
        <v>7</v>
      </c>
      <c r="D83" s="354"/>
      <c r="E83" s="147"/>
      <c r="F83" s="146" t="e">
        <f>F77+F66+F60+F47</f>
        <v>#REF!</v>
      </c>
      <c r="G83" s="148">
        <f>G47+G60+G66+G71+G77</f>
        <v>31557675.240000002</v>
      </c>
      <c r="H83" s="63"/>
      <c r="I83" s="37"/>
      <c r="J83" s="38"/>
      <c r="K83" s="37"/>
      <c r="L83" s="136"/>
    </row>
    <row r="84" spans="1:12" ht="30" customHeight="1">
      <c r="A84" s="66"/>
      <c r="G84" s="145"/>
    </row>
    <row r="85" spans="1:12" ht="30" customHeight="1"/>
    <row r="86" spans="1:12" ht="30" customHeight="1"/>
    <row r="102" spans="1:1">
      <c r="A102" s="66"/>
    </row>
    <row r="120" spans="1:1">
      <c r="A120" s="71"/>
    </row>
  </sheetData>
  <mergeCells count="75">
    <mergeCell ref="K1:L1"/>
    <mergeCell ref="K2:L2"/>
    <mergeCell ref="B3:L3"/>
    <mergeCell ref="B47:D47"/>
    <mergeCell ref="C5:L5"/>
    <mergeCell ref="E36:E37"/>
    <mergeCell ref="B36:B37"/>
    <mergeCell ref="E24:E25"/>
    <mergeCell ref="C34:C35"/>
    <mergeCell ref="B34:B35"/>
    <mergeCell ref="D34:D35"/>
    <mergeCell ref="E34:E35"/>
    <mergeCell ref="C36:C37"/>
    <mergeCell ref="D36:D37"/>
    <mergeCell ref="C83:D83"/>
    <mergeCell ref="B60:D60"/>
    <mergeCell ref="B50:D50"/>
    <mergeCell ref="B53:D53"/>
    <mergeCell ref="A71:A80"/>
    <mergeCell ref="B71:D71"/>
    <mergeCell ref="B80:D80"/>
    <mergeCell ref="C54:L54"/>
    <mergeCell ref="C51:L51"/>
    <mergeCell ref="C67:L67"/>
    <mergeCell ref="C52:L52"/>
    <mergeCell ref="C79:L79"/>
    <mergeCell ref="B77:D77"/>
    <mergeCell ref="C55:C56"/>
    <mergeCell ref="B55:B56"/>
    <mergeCell ref="B68:B69"/>
    <mergeCell ref="A24:A27"/>
    <mergeCell ref="B66:D66"/>
    <mergeCell ref="A64:A66"/>
    <mergeCell ref="A28:A30"/>
    <mergeCell ref="C49:L49"/>
    <mergeCell ref="I55:I56"/>
    <mergeCell ref="K62:K63"/>
    <mergeCell ref="C24:C25"/>
    <mergeCell ref="B24:B25"/>
    <mergeCell ref="D24:D25"/>
    <mergeCell ref="I62:I63"/>
    <mergeCell ref="H55:H56"/>
    <mergeCell ref="B62:B63"/>
    <mergeCell ref="E55:E56"/>
    <mergeCell ref="D55:D56"/>
    <mergeCell ref="C62:C63"/>
    <mergeCell ref="B73:B74"/>
    <mergeCell ref="D73:D74"/>
    <mergeCell ref="E73:E74"/>
    <mergeCell ref="H73:H74"/>
    <mergeCell ref="G73:G74"/>
    <mergeCell ref="I68:I69"/>
    <mergeCell ref="J68:J69"/>
    <mergeCell ref="K68:K69"/>
    <mergeCell ref="C73:C74"/>
    <mergeCell ref="I73:I74"/>
    <mergeCell ref="J73:J74"/>
    <mergeCell ref="K73:K74"/>
    <mergeCell ref="C68:C69"/>
    <mergeCell ref="D68:D69"/>
    <mergeCell ref="H68:H69"/>
    <mergeCell ref="E68:E69"/>
    <mergeCell ref="G68:G69"/>
    <mergeCell ref="L73:L74"/>
    <mergeCell ref="J55:J56"/>
    <mergeCell ref="K55:K56"/>
    <mergeCell ref="L55:L56"/>
    <mergeCell ref="L62:L63"/>
    <mergeCell ref="L68:L69"/>
    <mergeCell ref="J62:J63"/>
    <mergeCell ref="D62:D63"/>
    <mergeCell ref="H62:H63"/>
    <mergeCell ref="E62:E63"/>
    <mergeCell ref="G55:G56"/>
    <mergeCell ref="G62:G63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6" fitToHeight="5" orientation="landscape" r:id="rId1"/>
  <headerFooter alignWithMargins="0"/>
  <rowBreaks count="1" manualBreakCount="1"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showWhiteSpace="0" view="pageBreakPreview" zoomScale="110" zoomScaleSheetLayoutView="110" workbookViewId="0">
      <selection activeCell="L9" sqref="L9"/>
    </sheetView>
  </sheetViews>
  <sheetFormatPr defaultRowHeight="13.2"/>
  <cols>
    <col min="1" max="1" width="3.88671875" bestFit="1" customWidth="1"/>
    <col min="2" max="2" width="9.109375" customWidth="1"/>
    <col min="3" max="3" width="33.6640625" customWidth="1"/>
    <col min="4" max="5" width="21.44140625" customWidth="1"/>
  </cols>
  <sheetData>
    <row r="1" spans="2:6">
      <c r="E1" s="80" t="s">
        <v>326</v>
      </c>
    </row>
    <row r="2" spans="2:6">
      <c r="D2" s="18"/>
      <c r="E2" s="80" t="s">
        <v>25</v>
      </c>
    </row>
    <row r="4" spans="2:6" ht="41.25" customHeight="1">
      <c r="B4" s="9" t="s">
        <v>5</v>
      </c>
      <c r="C4" s="10" t="s">
        <v>13</v>
      </c>
      <c r="D4" s="11" t="s">
        <v>14</v>
      </c>
      <c r="E4" s="12" t="s">
        <v>15</v>
      </c>
    </row>
    <row r="5" spans="2:6" s="167" customFormat="1" ht="42.75" customHeight="1">
      <c r="B5" s="176">
        <v>1</v>
      </c>
      <c r="C5" s="168" t="s">
        <v>27</v>
      </c>
      <c r="D5" s="262">
        <v>608030.45000000007</v>
      </c>
      <c r="E5" s="174"/>
      <c r="F5" s="164"/>
    </row>
    <row r="6" spans="2:6" s="264" customFormat="1" ht="42.75" customHeight="1">
      <c r="B6" s="267">
        <v>2</v>
      </c>
      <c r="C6" s="268" t="s">
        <v>31</v>
      </c>
      <c r="D6" s="262">
        <v>34605.769999999997</v>
      </c>
      <c r="E6" s="266">
        <v>43931</v>
      </c>
      <c r="F6" s="263"/>
    </row>
    <row r="7" spans="2:6" s="264" customFormat="1" ht="42.75" customHeight="1">
      <c r="B7" s="267">
        <v>3</v>
      </c>
      <c r="C7" s="268" t="s">
        <v>32</v>
      </c>
      <c r="D7" s="262">
        <v>38104.68</v>
      </c>
      <c r="E7" s="266"/>
      <c r="F7" s="263"/>
    </row>
    <row r="8" spans="2:6" s="264" customFormat="1" ht="42.75" customHeight="1">
      <c r="B8" s="267">
        <v>4</v>
      </c>
      <c r="C8" s="268" t="s">
        <v>379</v>
      </c>
      <c r="D8" s="262">
        <v>154608.26</v>
      </c>
      <c r="E8" s="266">
        <v>24560.05</v>
      </c>
      <c r="F8" s="263"/>
    </row>
    <row r="9" spans="2:6" s="264" customFormat="1" ht="42.75" customHeight="1">
      <c r="B9" s="267">
        <v>5</v>
      </c>
      <c r="C9" s="265" t="s">
        <v>154</v>
      </c>
      <c r="D9" s="262">
        <v>173219.35</v>
      </c>
      <c r="E9" s="269">
        <v>118493.19</v>
      </c>
      <c r="F9" s="263"/>
    </row>
    <row r="10" spans="2:6" s="264" customFormat="1" ht="42.75" customHeight="1">
      <c r="B10" s="267">
        <v>6</v>
      </c>
      <c r="C10" s="265" t="s">
        <v>33</v>
      </c>
      <c r="D10" s="270">
        <v>114159.82</v>
      </c>
      <c r="E10" s="269">
        <v>19507.72</v>
      </c>
    </row>
    <row r="11" spans="2:6" s="264" customFormat="1" ht="42.75" customHeight="1">
      <c r="B11" s="267">
        <v>7</v>
      </c>
      <c r="C11" s="265" t="s">
        <v>34</v>
      </c>
      <c r="D11" s="270">
        <v>116764.73</v>
      </c>
      <c r="E11" s="269">
        <v>34372.120000000003</v>
      </c>
      <c r="F11" s="263"/>
    </row>
    <row r="12" spans="2:6" s="264" customFormat="1" ht="42.75" customHeight="1">
      <c r="B12" s="267">
        <v>8</v>
      </c>
      <c r="C12" s="265" t="s">
        <v>105</v>
      </c>
      <c r="D12" s="271" t="s">
        <v>152</v>
      </c>
      <c r="E12" s="266"/>
      <c r="F12" s="263"/>
    </row>
    <row r="13" spans="2:6" ht="29.25" customHeight="1">
      <c r="B13" s="13"/>
      <c r="C13" s="9" t="s">
        <v>7</v>
      </c>
      <c r="D13" s="14">
        <f>SUM(D5:D12)</f>
        <v>1239493.06</v>
      </c>
      <c r="E13" s="14">
        <f>SUM(E5:E12)</f>
        <v>240864.08</v>
      </c>
    </row>
    <row r="27" spans="1:1">
      <c r="A27" s="32"/>
    </row>
  </sheetData>
  <pageMargins left="0.31496062992125984" right="0.31496062992125984" top="0.9448818897637796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IU118"/>
  <sheetViews>
    <sheetView showWhiteSpace="0" view="pageBreakPreview" topLeftCell="A25" zoomScale="110" zoomScaleSheetLayoutView="110" workbookViewId="0">
      <selection activeCell="G33" sqref="G33"/>
    </sheetView>
  </sheetViews>
  <sheetFormatPr defaultColWidth="9.109375" defaultRowHeight="12.6"/>
  <cols>
    <col min="1" max="1" width="5" style="3" customWidth="1"/>
    <col min="2" max="2" width="46.44140625" style="4" customWidth="1"/>
    <col min="3" max="3" width="16.33203125" style="20" customWidth="1"/>
    <col min="4" max="4" width="18.6640625" style="109" customWidth="1"/>
    <col min="5" max="5" width="15.88671875" style="2" bestFit="1" customWidth="1"/>
    <col min="6" max="6" width="13.88671875" style="2" bestFit="1" customWidth="1"/>
    <col min="7" max="7" width="9.109375" style="2"/>
    <col min="8" max="8" width="13.88671875" style="2" bestFit="1" customWidth="1"/>
    <col min="9" max="16384" width="9.109375" style="2"/>
  </cols>
  <sheetData>
    <row r="1" spans="1:255">
      <c r="A1" s="8"/>
      <c r="D1" s="106" t="s">
        <v>324</v>
      </c>
    </row>
    <row r="2" spans="1:255">
      <c r="A2" s="8"/>
      <c r="D2" s="106" t="s">
        <v>10</v>
      </c>
    </row>
    <row r="3" spans="1:255">
      <c r="A3" s="8"/>
      <c r="D3" s="107"/>
    </row>
    <row r="4" spans="1:255" ht="25.2">
      <c r="A4" s="144" t="s">
        <v>0</v>
      </c>
      <c r="B4" s="7" t="s">
        <v>3</v>
      </c>
      <c r="C4" s="115" t="s">
        <v>4</v>
      </c>
      <c r="D4" s="6" t="s">
        <v>2</v>
      </c>
    </row>
    <row r="5" spans="1:255" ht="13.5" customHeight="1">
      <c r="A5" s="370" t="s">
        <v>28</v>
      </c>
      <c r="B5" s="370"/>
      <c r="C5" s="370"/>
      <c r="D5" s="370"/>
    </row>
    <row r="6" spans="1:255" s="19" customFormat="1">
      <c r="A6" s="272">
        <v>1</v>
      </c>
      <c r="B6" s="273" t="s">
        <v>70</v>
      </c>
      <c r="C6" s="272">
        <v>2015</v>
      </c>
      <c r="D6" s="274">
        <v>1100</v>
      </c>
    </row>
    <row r="7" spans="1:255" s="19" customFormat="1">
      <c r="A7" s="272">
        <v>2</v>
      </c>
      <c r="B7" s="273" t="s">
        <v>71</v>
      </c>
      <c r="C7" s="272">
        <v>2015</v>
      </c>
      <c r="D7" s="274">
        <v>1500</v>
      </c>
    </row>
    <row r="8" spans="1:255" s="19" customFormat="1" ht="25.2">
      <c r="A8" s="272">
        <v>3</v>
      </c>
      <c r="B8" s="273" t="s">
        <v>74</v>
      </c>
      <c r="C8" s="272"/>
      <c r="D8" s="275">
        <v>94950.54</v>
      </c>
    </row>
    <row r="9" spans="1:255" s="19" customFormat="1">
      <c r="A9" s="272">
        <v>4</v>
      </c>
      <c r="B9" s="273" t="s">
        <v>75</v>
      </c>
      <c r="C9" s="272"/>
      <c r="D9" s="275">
        <v>5816.91</v>
      </c>
    </row>
    <row r="10" spans="1:255" s="19" customFormat="1">
      <c r="A10" s="272">
        <v>5</v>
      </c>
      <c r="B10" s="273" t="s">
        <v>77</v>
      </c>
      <c r="C10" s="272"/>
      <c r="D10" s="275">
        <v>17978.5</v>
      </c>
    </row>
    <row r="11" spans="1:255" s="19" customFormat="1">
      <c r="A11" s="272">
        <v>6</v>
      </c>
      <c r="B11" s="273" t="s">
        <v>78</v>
      </c>
      <c r="C11" s="272"/>
      <c r="D11" s="275">
        <v>5045.4799999999996</v>
      </c>
    </row>
    <row r="12" spans="1:255" s="19" customFormat="1">
      <c r="A12" s="272">
        <v>7</v>
      </c>
      <c r="B12" s="273" t="s">
        <v>80</v>
      </c>
      <c r="C12" s="272"/>
      <c r="D12" s="275">
        <v>11057.7</v>
      </c>
    </row>
    <row r="13" spans="1:255">
      <c r="A13" s="371" t="s">
        <v>7</v>
      </c>
      <c r="B13" s="371"/>
      <c r="C13" s="371"/>
      <c r="D13" s="6">
        <f>SUM(D6:D12)</f>
        <v>137449.13</v>
      </c>
    </row>
    <row r="14" spans="1:255">
      <c r="A14" s="372" t="s">
        <v>81</v>
      </c>
      <c r="B14" s="372"/>
      <c r="C14" s="372"/>
      <c r="D14" s="372"/>
    </row>
    <row r="15" spans="1:255" ht="25.2">
      <c r="A15" s="213">
        <v>1</v>
      </c>
      <c r="B15" s="214" t="s">
        <v>98</v>
      </c>
      <c r="C15" s="213">
        <v>2015</v>
      </c>
      <c r="D15" s="215">
        <v>75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ht="25.2">
      <c r="A16" s="213">
        <v>2</v>
      </c>
      <c r="B16" s="214" t="s">
        <v>99</v>
      </c>
      <c r="C16" s="213">
        <v>2015</v>
      </c>
      <c r="D16" s="215">
        <v>216.48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ht="14.85" customHeight="1">
      <c r="A17" s="213">
        <v>3</v>
      </c>
      <c r="B17" s="214" t="s">
        <v>70</v>
      </c>
      <c r="C17" s="213">
        <v>2015</v>
      </c>
      <c r="D17" s="215">
        <v>1100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ht="14.85" customHeight="1">
      <c r="A18" s="213">
        <v>4</v>
      </c>
      <c r="B18" s="214" t="s">
        <v>71</v>
      </c>
      <c r="C18" s="213">
        <v>2015</v>
      </c>
      <c r="D18" s="215">
        <v>1500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ht="14.85" customHeight="1">
      <c r="A19" s="213">
        <v>5</v>
      </c>
      <c r="B19" s="216" t="s">
        <v>300</v>
      </c>
      <c r="C19" s="213">
        <v>2009</v>
      </c>
      <c r="D19" s="215">
        <v>1500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s="211" customFormat="1" ht="14.85" customHeight="1">
      <c r="A20" s="213">
        <v>6</v>
      </c>
      <c r="B20" s="214" t="s">
        <v>100</v>
      </c>
      <c r="C20" s="213">
        <v>2015</v>
      </c>
      <c r="D20" s="215">
        <v>4720</v>
      </c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</row>
    <row r="21" spans="1:255" s="211" customFormat="1" ht="14.85" customHeight="1">
      <c r="A21" s="213">
        <v>7</v>
      </c>
      <c r="B21" s="214" t="s">
        <v>301</v>
      </c>
      <c r="C21" s="213">
        <v>2018</v>
      </c>
      <c r="D21" s="215">
        <v>630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</row>
    <row r="22" spans="1:255">
      <c r="A22" s="371" t="s">
        <v>7</v>
      </c>
      <c r="B22" s="371"/>
      <c r="C22" s="371"/>
      <c r="D22" s="15">
        <f>SUM(D15:D21)</f>
        <v>9741.48</v>
      </c>
    </row>
    <row r="23" spans="1:255">
      <c r="A23" s="372" t="s">
        <v>82</v>
      </c>
      <c r="B23" s="372"/>
      <c r="C23" s="372"/>
      <c r="D23" s="372"/>
    </row>
    <row r="24" spans="1:255">
      <c r="A24" s="154">
        <v>1</v>
      </c>
      <c r="B24" s="155" t="s">
        <v>91</v>
      </c>
      <c r="C24" s="154">
        <v>2015</v>
      </c>
      <c r="D24" s="156">
        <v>2428.92</v>
      </c>
    </row>
    <row r="25" spans="1:255">
      <c r="A25" s="154">
        <v>2</v>
      </c>
      <c r="B25" s="155" t="s">
        <v>65</v>
      </c>
      <c r="C25" s="154">
        <v>2016</v>
      </c>
      <c r="D25" s="156">
        <v>3498</v>
      </c>
    </row>
    <row r="26" spans="1:255" s="153" customFormat="1">
      <c r="A26" s="154">
        <v>3</v>
      </c>
      <c r="B26" s="155" t="s">
        <v>161</v>
      </c>
      <c r="C26" s="154">
        <v>2017</v>
      </c>
      <c r="D26" s="156">
        <v>7781</v>
      </c>
    </row>
    <row r="27" spans="1:255" s="153" customFormat="1">
      <c r="A27" s="154">
        <v>4</v>
      </c>
      <c r="B27" s="155" t="s">
        <v>162</v>
      </c>
      <c r="C27" s="154">
        <v>2017</v>
      </c>
      <c r="D27" s="156">
        <v>4098</v>
      </c>
    </row>
    <row r="28" spans="1:255" s="153" customFormat="1">
      <c r="A28" s="154">
        <v>5</v>
      </c>
      <c r="B28" s="155" t="s">
        <v>162</v>
      </c>
      <c r="C28" s="154">
        <v>2017</v>
      </c>
      <c r="D28" s="156">
        <v>4098</v>
      </c>
    </row>
    <row r="29" spans="1:255">
      <c r="A29" s="371" t="s">
        <v>7</v>
      </c>
      <c r="B29" s="371"/>
      <c r="C29" s="371"/>
      <c r="D29" s="15">
        <f>SUM(D24:D28)</f>
        <v>21903.919999999998</v>
      </c>
    </row>
    <row r="30" spans="1:255">
      <c r="A30" s="372" t="s">
        <v>380</v>
      </c>
      <c r="B30" s="372"/>
      <c r="C30" s="372"/>
      <c r="D30" s="372"/>
    </row>
    <row r="31" spans="1:255" s="151" customFormat="1">
      <c r="A31" s="220">
        <v>1</v>
      </c>
      <c r="B31" s="221" t="s">
        <v>153</v>
      </c>
      <c r="C31" s="219">
        <v>2017</v>
      </c>
      <c r="D31" s="222">
        <v>1860</v>
      </c>
    </row>
    <row r="32" spans="1:255" s="177" customFormat="1">
      <c r="A32" s="220">
        <v>2</v>
      </c>
      <c r="B32" s="221" t="s">
        <v>302</v>
      </c>
      <c r="C32" s="219">
        <v>2017</v>
      </c>
      <c r="D32" s="222">
        <v>3800</v>
      </c>
    </row>
    <row r="33" spans="1:4" s="177" customFormat="1">
      <c r="A33" s="220">
        <v>3</v>
      </c>
      <c r="B33" s="221" t="s">
        <v>182</v>
      </c>
      <c r="C33" s="219">
        <v>2018</v>
      </c>
      <c r="D33" s="222">
        <v>8750</v>
      </c>
    </row>
    <row r="34" spans="1:4" s="177" customFormat="1">
      <c r="A34" s="220">
        <v>4</v>
      </c>
      <c r="B34" s="221" t="s">
        <v>182</v>
      </c>
      <c r="C34" s="219">
        <v>2018</v>
      </c>
      <c r="D34" s="222">
        <v>8750</v>
      </c>
    </row>
    <row r="35" spans="1:4" s="177" customFormat="1">
      <c r="A35" s="220">
        <v>5</v>
      </c>
      <c r="B35" s="221" t="s">
        <v>182</v>
      </c>
      <c r="C35" s="219">
        <v>2018</v>
      </c>
      <c r="D35" s="222">
        <v>5000</v>
      </c>
    </row>
    <row r="36" spans="1:4" s="217" customFormat="1">
      <c r="A36" s="220">
        <v>6</v>
      </c>
      <c r="B36" s="221" t="s">
        <v>183</v>
      </c>
      <c r="C36" s="219">
        <v>2018</v>
      </c>
      <c r="D36" s="222">
        <v>3400</v>
      </c>
    </row>
    <row r="37" spans="1:4" s="217" customFormat="1">
      <c r="A37" s="220">
        <v>7</v>
      </c>
      <c r="B37" s="221" t="s">
        <v>303</v>
      </c>
      <c r="C37" s="219">
        <v>2019</v>
      </c>
      <c r="D37" s="222">
        <v>9400</v>
      </c>
    </row>
    <row r="38" spans="1:4" s="217" customFormat="1">
      <c r="A38" s="220">
        <v>8</v>
      </c>
      <c r="B38" s="221" t="s">
        <v>304</v>
      </c>
      <c r="C38" s="219">
        <v>2019</v>
      </c>
      <c r="D38" s="222">
        <v>2300</v>
      </c>
    </row>
    <row r="39" spans="1:4" s="217" customFormat="1">
      <c r="A39" s="220">
        <v>9</v>
      </c>
      <c r="B39" s="221" t="s">
        <v>305</v>
      </c>
      <c r="C39" s="219">
        <v>2019</v>
      </c>
      <c r="D39" s="222">
        <v>3500</v>
      </c>
    </row>
    <row r="40" spans="1:4" s="217" customFormat="1">
      <c r="A40" s="220">
        <v>10</v>
      </c>
      <c r="B40" s="221" t="s">
        <v>306</v>
      </c>
      <c r="C40" s="219">
        <v>2019</v>
      </c>
      <c r="D40" s="222">
        <v>1300</v>
      </c>
    </row>
    <row r="41" spans="1:4">
      <c r="A41" s="371" t="s">
        <v>7</v>
      </c>
      <c r="B41" s="371"/>
      <c r="C41" s="371"/>
      <c r="D41" s="15">
        <f>SUM(D31:D40)</f>
        <v>48060</v>
      </c>
    </row>
    <row r="42" spans="1:4" ht="12.75" customHeight="1">
      <c r="A42" s="372" t="s">
        <v>155</v>
      </c>
      <c r="B42" s="372"/>
      <c r="C42" s="372"/>
      <c r="D42" s="372"/>
    </row>
    <row r="43" spans="1:4" s="19" customFormat="1">
      <c r="A43" s="170">
        <v>1</v>
      </c>
      <c r="B43" s="171" t="s">
        <v>69</v>
      </c>
      <c r="C43" s="170">
        <v>2015</v>
      </c>
      <c r="D43" s="172">
        <v>3300</v>
      </c>
    </row>
    <row r="44" spans="1:4" s="19" customFormat="1">
      <c r="A44" s="170">
        <v>2</v>
      </c>
      <c r="B44" s="171" t="s">
        <v>156</v>
      </c>
      <c r="C44" s="170">
        <v>2016</v>
      </c>
      <c r="D44" s="172">
        <v>1995</v>
      </c>
    </row>
    <row r="45" spans="1:4" s="19" customFormat="1">
      <c r="A45" s="170">
        <v>3</v>
      </c>
      <c r="B45" s="171" t="s">
        <v>157</v>
      </c>
      <c r="C45" s="170">
        <v>2017</v>
      </c>
      <c r="D45" s="172">
        <v>1646.48</v>
      </c>
    </row>
    <row r="46" spans="1:4" s="19" customFormat="1">
      <c r="A46" s="170">
        <v>4</v>
      </c>
      <c r="B46" s="171" t="s">
        <v>158</v>
      </c>
      <c r="C46" s="170">
        <v>2017</v>
      </c>
      <c r="D46" s="172">
        <v>3305.87</v>
      </c>
    </row>
    <row r="47" spans="1:4" s="19" customFormat="1">
      <c r="A47" s="170">
        <v>5</v>
      </c>
      <c r="B47" s="171" t="s">
        <v>159</v>
      </c>
      <c r="C47" s="170">
        <v>2017</v>
      </c>
      <c r="D47" s="172">
        <v>4489.5</v>
      </c>
    </row>
    <row r="48" spans="1:4" s="19" customFormat="1">
      <c r="A48" s="170">
        <v>6</v>
      </c>
      <c r="B48" s="171" t="s">
        <v>172</v>
      </c>
      <c r="C48" s="170">
        <v>2018</v>
      </c>
      <c r="D48" s="172">
        <v>9400</v>
      </c>
    </row>
    <row r="49" spans="1:4" s="19" customFormat="1">
      <c r="A49" s="170">
        <v>7</v>
      </c>
      <c r="B49" s="171" t="s">
        <v>173</v>
      </c>
      <c r="C49" s="170">
        <v>2018</v>
      </c>
      <c r="D49" s="172">
        <v>7500</v>
      </c>
    </row>
    <row r="50" spans="1:4">
      <c r="A50" s="371" t="s">
        <v>7</v>
      </c>
      <c r="B50" s="371"/>
      <c r="C50" s="371"/>
      <c r="D50" s="15">
        <f>SUM(D43:D49)</f>
        <v>31636.85</v>
      </c>
    </row>
    <row r="51" spans="1:4" ht="12.75" customHeight="1">
      <c r="A51" s="372" t="s">
        <v>84</v>
      </c>
      <c r="B51" s="372"/>
      <c r="C51" s="372"/>
      <c r="D51" s="372"/>
    </row>
    <row r="52" spans="1:4">
      <c r="A52" s="237">
        <v>1</v>
      </c>
      <c r="B52" s="238" t="s">
        <v>176</v>
      </c>
      <c r="C52" s="236">
        <v>2015</v>
      </c>
      <c r="D52" s="239">
        <v>2826</v>
      </c>
    </row>
    <row r="53" spans="1:4" s="173" customFormat="1">
      <c r="A53" s="237">
        <v>2</v>
      </c>
      <c r="B53" s="238" t="s">
        <v>177</v>
      </c>
      <c r="C53" s="236">
        <v>2016</v>
      </c>
      <c r="D53" s="239">
        <v>17880</v>
      </c>
    </row>
    <row r="54" spans="1:4" s="173" customFormat="1">
      <c r="A54" s="237">
        <v>3</v>
      </c>
      <c r="B54" s="238" t="s">
        <v>178</v>
      </c>
      <c r="C54" s="236">
        <v>2017</v>
      </c>
      <c r="D54" s="239">
        <v>2490</v>
      </c>
    </row>
    <row r="55" spans="1:4" s="173" customFormat="1">
      <c r="A55" s="237">
        <v>4</v>
      </c>
      <c r="B55" s="238" t="s">
        <v>179</v>
      </c>
      <c r="C55" s="236">
        <v>2018</v>
      </c>
      <c r="D55" s="239">
        <v>1449.8</v>
      </c>
    </row>
    <row r="56" spans="1:4" s="173" customFormat="1">
      <c r="A56" s="237">
        <v>5</v>
      </c>
      <c r="B56" s="238" t="s">
        <v>180</v>
      </c>
      <c r="C56" s="236">
        <v>2018</v>
      </c>
      <c r="D56" s="239">
        <v>599</v>
      </c>
    </row>
    <row r="57" spans="1:4" s="173" customFormat="1">
      <c r="A57" s="237">
        <v>6</v>
      </c>
      <c r="B57" s="238" t="s">
        <v>181</v>
      </c>
      <c r="C57" s="236">
        <v>2018</v>
      </c>
      <c r="D57" s="239">
        <v>6200</v>
      </c>
    </row>
    <row r="58" spans="1:4" s="235" customFormat="1">
      <c r="A58" s="237">
        <v>7</v>
      </c>
      <c r="B58" s="238" t="s">
        <v>313</v>
      </c>
      <c r="C58" s="236">
        <v>2019</v>
      </c>
      <c r="D58" s="239">
        <v>10380</v>
      </c>
    </row>
    <row r="59" spans="1:4" s="235" customFormat="1">
      <c r="A59" s="237">
        <v>8</v>
      </c>
      <c r="B59" s="238" t="s">
        <v>314</v>
      </c>
      <c r="C59" s="236">
        <v>2019</v>
      </c>
      <c r="D59" s="239">
        <v>2189.4</v>
      </c>
    </row>
    <row r="60" spans="1:4">
      <c r="A60" s="371" t="s">
        <v>7</v>
      </c>
      <c r="B60" s="371"/>
      <c r="C60" s="371"/>
      <c r="D60" s="15">
        <f>SUM(D52:D59)</f>
        <v>44014.200000000004</v>
      </c>
    </row>
    <row r="61" spans="1:4" ht="12.75" customHeight="1">
      <c r="A61" s="372" t="s">
        <v>83</v>
      </c>
      <c r="B61" s="372"/>
      <c r="C61" s="372"/>
      <c r="D61" s="372"/>
    </row>
    <row r="62" spans="1:4" s="157" customFormat="1">
      <c r="A62" s="229">
        <v>1</v>
      </c>
      <c r="B62" s="230" t="s">
        <v>164</v>
      </c>
      <c r="C62" s="228">
        <v>2016</v>
      </c>
      <c r="D62" s="231">
        <v>2460</v>
      </c>
    </row>
    <row r="63" spans="1:4" s="157" customFormat="1">
      <c r="A63" s="229">
        <v>2</v>
      </c>
      <c r="B63" s="230" t="s">
        <v>165</v>
      </c>
      <c r="C63" s="228">
        <v>2016</v>
      </c>
      <c r="D63" s="231">
        <v>5960</v>
      </c>
    </row>
    <row r="64" spans="1:4" s="157" customFormat="1">
      <c r="A64" s="229">
        <v>3</v>
      </c>
      <c r="B64" s="230" t="s">
        <v>166</v>
      </c>
      <c r="C64" s="228">
        <v>2018</v>
      </c>
      <c r="D64" s="231">
        <v>1449.8</v>
      </c>
    </row>
    <row r="65" spans="1:4" s="157" customFormat="1">
      <c r="A65" s="229">
        <v>4</v>
      </c>
      <c r="B65" s="230" t="s">
        <v>167</v>
      </c>
      <c r="C65" s="228">
        <v>2018</v>
      </c>
      <c r="D65" s="231">
        <v>5768.3</v>
      </c>
    </row>
    <row r="66" spans="1:4" s="227" customFormat="1">
      <c r="A66" s="229">
        <v>5</v>
      </c>
      <c r="B66" s="230" t="s">
        <v>311</v>
      </c>
      <c r="C66" s="228">
        <v>2019</v>
      </c>
      <c r="D66" s="231">
        <v>10380</v>
      </c>
    </row>
    <row r="67" spans="1:4" s="227" customFormat="1">
      <c r="A67" s="229">
        <v>6</v>
      </c>
      <c r="B67" s="233" t="s">
        <v>312</v>
      </c>
      <c r="C67" s="232">
        <v>2019</v>
      </c>
      <c r="D67" s="234">
        <v>2189.4</v>
      </c>
    </row>
    <row r="68" spans="1:4" ht="12.75" customHeight="1">
      <c r="A68" s="371" t="s">
        <v>7</v>
      </c>
      <c r="B68" s="371"/>
      <c r="C68" s="371"/>
      <c r="D68" s="15">
        <f>SUM(D62:D67)</f>
        <v>28207.5</v>
      </c>
    </row>
    <row r="69" spans="1:4" ht="12.75" customHeight="1">
      <c r="A69" s="372" t="s">
        <v>106</v>
      </c>
      <c r="B69" s="372"/>
      <c r="C69" s="372"/>
      <c r="D69" s="372"/>
    </row>
    <row r="70" spans="1:4" ht="12.75" customHeight="1">
      <c r="A70" s="150">
        <v>1</v>
      </c>
      <c r="B70" s="149" t="s">
        <v>150</v>
      </c>
      <c r="C70" s="141"/>
      <c r="D70" s="142"/>
    </row>
    <row r="71" spans="1:4" ht="12.75" customHeight="1">
      <c r="A71" s="371" t="s">
        <v>7</v>
      </c>
      <c r="B71" s="371"/>
      <c r="C71" s="371"/>
      <c r="D71" s="15"/>
    </row>
    <row r="72" spans="1:4">
      <c r="A72" s="8"/>
      <c r="D72" s="107"/>
    </row>
    <row r="73" spans="1:4">
      <c r="A73" s="8"/>
      <c r="D73" s="106" t="s">
        <v>12</v>
      </c>
    </row>
    <row r="74" spans="1:4" ht="12.75" customHeight="1">
      <c r="A74" s="8"/>
      <c r="D74" s="107"/>
    </row>
    <row r="75" spans="1:4" ht="25.2">
      <c r="A75" s="144" t="s">
        <v>0</v>
      </c>
      <c r="B75" s="7" t="s">
        <v>3</v>
      </c>
      <c r="C75" s="115" t="s">
        <v>4</v>
      </c>
      <c r="D75" s="6" t="s">
        <v>2</v>
      </c>
    </row>
    <row r="76" spans="1:4" ht="12.75" customHeight="1">
      <c r="A76" s="372" t="s">
        <v>28</v>
      </c>
      <c r="B76" s="372"/>
      <c r="C76" s="372"/>
      <c r="D76" s="372"/>
    </row>
    <row r="77" spans="1:4">
      <c r="A77" s="33">
        <v>1</v>
      </c>
      <c r="B77" s="112" t="s">
        <v>72</v>
      </c>
      <c r="C77" s="113">
        <v>2015</v>
      </c>
      <c r="D77" s="114">
        <v>75</v>
      </c>
    </row>
    <row r="78" spans="1:4">
      <c r="A78" s="33">
        <v>2</v>
      </c>
      <c r="B78" s="112" t="s">
        <v>73</v>
      </c>
      <c r="C78" s="113">
        <v>2015</v>
      </c>
      <c r="D78" s="114">
        <v>216.48</v>
      </c>
    </row>
    <row r="79" spans="1:4">
      <c r="A79" s="33">
        <v>3</v>
      </c>
      <c r="B79" s="40" t="s">
        <v>76</v>
      </c>
      <c r="C79" s="33"/>
      <c r="D79" s="111">
        <v>10443.780000000001</v>
      </c>
    </row>
    <row r="80" spans="1:4">
      <c r="A80" s="33">
        <v>4</v>
      </c>
      <c r="B80" s="40" t="s">
        <v>89</v>
      </c>
      <c r="C80" s="33"/>
      <c r="D80" s="175">
        <v>7814.36</v>
      </c>
    </row>
    <row r="81" spans="1:255">
      <c r="A81" s="33">
        <v>5</v>
      </c>
      <c r="B81" s="40" t="s">
        <v>89</v>
      </c>
      <c r="C81" s="33"/>
      <c r="D81" s="175">
        <v>7814.36</v>
      </c>
    </row>
    <row r="82" spans="1:255">
      <c r="A82" s="33">
        <v>6</v>
      </c>
      <c r="B82" s="40" t="s">
        <v>79</v>
      </c>
      <c r="C82" s="33"/>
      <c r="D82" s="111">
        <v>4501.01</v>
      </c>
    </row>
    <row r="83" spans="1:255">
      <c r="A83" s="371" t="s">
        <v>7</v>
      </c>
      <c r="B83" s="371"/>
      <c r="C83" s="371"/>
      <c r="D83" s="15">
        <f>SUM(D77:D82)</f>
        <v>30864.989999999998</v>
      </c>
    </row>
    <row r="84" spans="1:255" ht="12.75" customHeight="1">
      <c r="A84" s="372" t="s">
        <v>81</v>
      </c>
      <c r="B84" s="372"/>
      <c r="C84" s="372"/>
      <c r="D84" s="372"/>
    </row>
    <row r="85" spans="1:255">
      <c r="A85" s="41">
        <v>1</v>
      </c>
      <c r="B85" s="42" t="s">
        <v>97</v>
      </c>
      <c r="C85" s="41">
        <v>2016</v>
      </c>
      <c r="D85" s="110">
        <v>2899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</row>
    <row r="86" spans="1:255">
      <c r="A86" s="41">
        <v>2</v>
      </c>
      <c r="B86" s="42" t="s">
        <v>101</v>
      </c>
      <c r="C86" s="41"/>
      <c r="D86" s="110">
        <v>2501.0100000000002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</row>
    <row r="87" spans="1:255">
      <c r="A87" s="371" t="s">
        <v>7</v>
      </c>
      <c r="B87" s="371"/>
      <c r="C87" s="371"/>
      <c r="D87" s="15">
        <f>SUM(D85:D86)</f>
        <v>5400.01</v>
      </c>
    </row>
    <row r="88" spans="1:255" ht="12.75" customHeight="1">
      <c r="A88" s="372" t="s">
        <v>82</v>
      </c>
      <c r="B88" s="372"/>
      <c r="C88" s="372"/>
      <c r="D88" s="372"/>
    </row>
    <row r="89" spans="1:255">
      <c r="A89" s="33">
        <v>1</v>
      </c>
      <c r="B89" s="40" t="s">
        <v>163</v>
      </c>
      <c r="C89" s="33">
        <v>2015</v>
      </c>
      <c r="D89" s="82">
        <v>5000</v>
      </c>
    </row>
    <row r="90" spans="1:255" ht="12.75" customHeight="1">
      <c r="A90" s="371" t="s">
        <v>7</v>
      </c>
      <c r="B90" s="371"/>
      <c r="C90" s="371"/>
      <c r="D90" s="15">
        <v>5000</v>
      </c>
    </row>
    <row r="91" spans="1:255" ht="14.25" customHeight="1">
      <c r="A91" s="372" t="s">
        <v>380</v>
      </c>
      <c r="B91" s="372"/>
      <c r="C91" s="372"/>
      <c r="D91" s="372"/>
    </row>
    <row r="92" spans="1:255">
      <c r="A92" s="224">
        <v>1</v>
      </c>
      <c r="B92" s="225" t="s">
        <v>307</v>
      </c>
      <c r="C92" s="223">
        <v>2015</v>
      </c>
      <c r="D92" s="226">
        <v>2999.99</v>
      </c>
    </row>
    <row r="93" spans="1:255" s="152" customFormat="1">
      <c r="A93" s="224">
        <v>2</v>
      </c>
      <c r="B93" s="225" t="s">
        <v>308</v>
      </c>
      <c r="C93" s="223">
        <v>2016</v>
      </c>
      <c r="D93" s="226">
        <v>4200.01</v>
      </c>
    </row>
    <row r="94" spans="1:255" s="218" customFormat="1">
      <c r="A94" s="224">
        <v>3</v>
      </c>
      <c r="B94" s="225" t="s">
        <v>309</v>
      </c>
      <c r="C94" s="223">
        <v>2017</v>
      </c>
      <c r="D94" s="226">
        <v>4000.01</v>
      </c>
    </row>
    <row r="95" spans="1:255" s="218" customFormat="1">
      <c r="A95" s="224">
        <v>4</v>
      </c>
      <c r="B95" s="225" t="s">
        <v>310</v>
      </c>
      <c r="C95" s="223">
        <v>2019</v>
      </c>
      <c r="D95" s="226">
        <v>7850</v>
      </c>
    </row>
    <row r="96" spans="1:255">
      <c r="A96" s="371" t="s">
        <v>7</v>
      </c>
      <c r="B96" s="371"/>
      <c r="C96" s="371"/>
      <c r="D96" s="15">
        <f>SUM(D92:D95)</f>
        <v>19050.010000000002</v>
      </c>
    </row>
    <row r="97" spans="1:4" ht="12.75" customHeight="1">
      <c r="A97" s="372" t="s">
        <v>155</v>
      </c>
      <c r="B97" s="372"/>
      <c r="C97" s="372"/>
      <c r="D97" s="372"/>
    </row>
    <row r="98" spans="1:4" s="19" customFormat="1">
      <c r="A98" s="241">
        <v>1</v>
      </c>
      <c r="B98" s="242" t="s">
        <v>68</v>
      </c>
      <c r="C98" s="241">
        <v>2015</v>
      </c>
      <c r="D98" s="243">
        <v>1699</v>
      </c>
    </row>
    <row r="99" spans="1:4" s="19" customFormat="1">
      <c r="A99" s="241">
        <v>2</v>
      </c>
      <c r="B99" s="242" t="s">
        <v>315</v>
      </c>
      <c r="C99" s="241">
        <v>2015</v>
      </c>
      <c r="D99" s="243">
        <v>4796</v>
      </c>
    </row>
    <row r="100" spans="1:4" s="19" customFormat="1">
      <c r="A100" s="241">
        <v>3</v>
      </c>
      <c r="B100" s="242" t="s">
        <v>160</v>
      </c>
      <c r="C100" s="241">
        <v>2016</v>
      </c>
      <c r="D100" s="243">
        <v>6788</v>
      </c>
    </row>
    <row r="101" spans="1:4" s="169" customFormat="1">
      <c r="A101" s="241">
        <v>4</v>
      </c>
      <c r="B101" s="242" t="s">
        <v>174</v>
      </c>
      <c r="C101" s="241">
        <v>2018</v>
      </c>
      <c r="D101" s="243">
        <v>5756.97</v>
      </c>
    </row>
    <row r="102" spans="1:4" s="169" customFormat="1">
      <c r="A102" s="241">
        <v>5</v>
      </c>
      <c r="B102" s="242" t="s">
        <v>175</v>
      </c>
      <c r="C102" s="241">
        <v>2018</v>
      </c>
      <c r="D102" s="243">
        <v>1995</v>
      </c>
    </row>
    <row r="103" spans="1:4" s="240" customFormat="1">
      <c r="A103" s="241">
        <v>6</v>
      </c>
      <c r="B103" s="242" t="s">
        <v>316</v>
      </c>
      <c r="C103" s="241">
        <v>2020</v>
      </c>
      <c r="D103" s="243">
        <v>3582.94</v>
      </c>
    </row>
    <row r="104" spans="1:4">
      <c r="A104" s="371" t="s">
        <v>7</v>
      </c>
      <c r="B104" s="371"/>
      <c r="C104" s="371"/>
      <c r="D104" s="15">
        <f>SUM(D98:D103)</f>
        <v>24617.91</v>
      </c>
    </row>
    <row r="105" spans="1:4" ht="12.75" customHeight="1">
      <c r="A105" s="372" t="s">
        <v>84</v>
      </c>
      <c r="B105" s="372"/>
      <c r="C105" s="372"/>
      <c r="D105" s="372"/>
    </row>
    <row r="106" spans="1:4">
      <c r="A106" s="33">
        <v>5</v>
      </c>
      <c r="B106" s="34" t="s">
        <v>67</v>
      </c>
      <c r="C106" s="28">
        <v>2015</v>
      </c>
      <c r="D106" s="108">
        <v>1600</v>
      </c>
    </row>
    <row r="107" spans="1:4">
      <c r="A107" s="33">
        <v>6</v>
      </c>
      <c r="B107" s="34" t="s">
        <v>67</v>
      </c>
      <c r="C107" s="28">
        <v>2015</v>
      </c>
      <c r="D107" s="108">
        <v>1600</v>
      </c>
    </row>
    <row r="108" spans="1:4">
      <c r="A108" s="371" t="s">
        <v>7</v>
      </c>
      <c r="B108" s="371"/>
      <c r="C108" s="371"/>
      <c r="D108" s="15">
        <f>SUM(D106:D107)</f>
        <v>3200</v>
      </c>
    </row>
    <row r="109" spans="1:4" ht="12.75" customHeight="1">
      <c r="A109" s="372" t="s">
        <v>83</v>
      </c>
      <c r="B109" s="372"/>
      <c r="C109" s="372"/>
      <c r="D109" s="372"/>
    </row>
    <row r="110" spans="1:4">
      <c r="A110" s="160">
        <v>2</v>
      </c>
      <c r="B110" s="161" t="s">
        <v>66</v>
      </c>
      <c r="C110" s="159">
        <v>2015</v>
      </c>
      <c r="D110" s="162">
        <v>2826</v>
      </c>
    </row>
    <row r="111" spans="1:4" s="158" customFormat="1">
      <c r="A111" s="160">
        <v>3</v>
      </c>
      <c r="B111" s="161" t="s">
        <v>168</v>
      </c>
      <c r="C111" s="160">
        <v>2018</v>
      </c>
      <c r="D111" s="163">
        <v>2299</v>
      </c>
    </row>
    <row r="112" spans="1:4" s="158" customFormat="1">
      <c r="A112" s="160">
        <v>4</v>
      </c>
      <c r="B112" s="161" t="s">
        <v>169</v>
      </c>
      <c r="C112" s="160">
        <v>2018</v>
      </c>
      <c r="D112" s="163">
        <v>3498</v>
      </c>
    </row>
    <row r="113" spans="1:4" s="158" customFormat="1">
      <c r="A113" s="160">
        <v>5</v>
      </c>
      <c r="B113" s="161" t="s">
        <v>170</v>
      </c>
      <c r="C113" s="160">
        <v>2018</v>
      </c>
      <c r="D113" s="163">
        <v>2599</v>
      </c>
    </row>
    <row r="114" spans="1:4" s="158" customFormat="1">
      <c r="A114" s="160">
        <v>6</v>
      </c>
      <c r="B114" s="161" t="s">
        <v>171</v>
      </c>
      <c r="C114" s="159">
        <v>2018</v>
      </c>
      <c r="D114" s="162">
        <v>1100</v>
      </c>
    </row>
    <row r="115" spans="1:4">
      <c r="A115" s="371" t="s">
        <v>7</v>
      </c>
      <c r="B115" s="371"/>
      <c r="C115" s="371"/>
      <c r="D115" s="15">
        <f>SUM(D110:D114)</f>
        <v>12322</v>
      </c>
    </row>
    <row r="116" spans="1:4" ht="12.75" customHeight="1">
      <c r="A116" s="372" t="s">
        <v>106</v>
      </c>
      <c r="B116" s="372"/>
      <c r="C116" s="372"/>
      <c r="D116" s="372"/>
    </row>
    <row r="117" spans="1:4" ht="12.75" customHeight="1">
      <c r="A117" s="150">
        <v>1</v>
      </c>
      <c r="B117" s="149" t="s">
        <v>151</v>
      </c>
      <c r="C117" s="141"/>
      <c r="D117" s="142"/>
    </row>
    <row r="118" spans="1:4" ht="12.75" customHeight="1">
      <c r="A118" s="371" t="s">
        <v>7</v>
      </c>
      <c r="B118" s="371"/>
      <c r="C118" s="371"/>
      <c r="D118" s="15"/>
    </row>
  </sheetData>
  <mergeCells count="32">
    <mergeCell ref="A69:D69"/>
    <mergeCell ref="A71:C71"/>
    <mergeCell ref="A116:D116"/>
    <mergeCell ref="A118:C118"/>
    <mergeCell ref="A84:D84"/>
    <mergeCell ref="A87:C87"/>
    <mergeCell ref="A88:D88"/>
    <mergeCell ref="A90:C90"/>
    <mergeCell ref="A115:C115"/>
    <mergeCell ref="A91:D91"/>
    <mergeCell ref="A96:C96"/>
    <mergeCell ref="A97:D97"/>
    <mergeCell ref="A104:C104"/>
    <mergeCell ref="A105:D105"/>
    <mergeCell ref="A108:C108"/>
    <mergeCell ref="A109:D109"/>
    <mergeCell ref="A5:D5"/>
    <mergeCell ref="A13:C13"/>
    <mergeCell ref="A76:D76"/>
    <mergeCell ref="A83:C83"/>
    <mergeCell ref="A14:D14"/>
    <mergeCell ref="A22:C22"/>
    <mergeCell ref="A23:D23"/>
    <mergeCell ref="A29:C29"/>
    <mergeCell ref="A30:D30"/>
    <mergeCell ref="A41:C41"/>
    <mergeCell ref="A42:D42"/>
    <mergeCell ref="A50:C50"/>
    <mergeCell ref="A51:D51"/>
    <mergeCell ref="A60:C60"/>
    <mergeCell ref="A61:D61"/>
    <mergeCell ref="A68:C68"/>
  </mergeCells>
  <phoneticPr fontId="0" type="noConversion"/>
  <printOptions horizontalCentered="1"/>
  <pageMargins left="0.78740157480314965" right="0.39370078740157483" top="0.31496062992125984" bottom="0.23622047244094491" header="0.51181102362204722" footer="0.51181102362204722"/>
  <pageSetup paperSize="9" fitToHeight="0" orientation="portrait" r:id="rId1"/>
  <headerFooter alignWithMargins="0"/>
  <rowBreaks count="2" manualBreakCount="2">
    <brk id="72" max="3" man="1"/>
    <brk id="8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topLeftCell="A22" workbookViewId="0">
      <selection activeCell="M1" sqref="M1:M1048576"/>
    </sheetView>
  </sheetViews>
  <sheetFormatPr defaultRowHeight="13.2"/>
  <cols>
    <col min="1" max="1" width="4" customWidth="1"/>
    <col min="2" max="2" width="20" customWidth="1"/>
    <col min="5" max="5" width="20.44140625" customWidth="1"/>
    <col min="7" max="7" width="12.6640625" customWidth="1"/>
    <col min="12" max="12" width="9.88671875" customWidth="1"/>
    <col min="13" max="13" width="11.5546875" customWidth="1"/>
    <col min="14" max="14" width="11.44140625" customWidth="1"/>
    <col min="15" max="16" width="9.88671875" customWidth="1"/>
  </cols>
  <sheetData>
    <row r="1" spans="1:16" ht="13.8">
      <c r="A1" s="188"/>
      <c r="B1" s="188"/>
      <c r="C1" s="189"/>
      <c r="D1" s="190"/>
      <c r="E1" s="189"/>
      <c r="F1" s="189"/>
      <c r="G1" s="190"/>
      <c r="H1" s="191"/>
      <c r="I1" s="191"/>
      <c r="J1" s="191"/>
      <c r="K1" s="191"/>
      <c r="L1" s="192"/>
      <c r="M1" s="191"/>
      <c r="N1" s="191"/>
      <c r="O1" s="191"/>
      <c r="P1" s="193"/>
    </row>
    <row r="2" spans="1:16" ht="13.8">
      <c r="A2" s="188"/>
      <c r="B2" s="188"/>
      <c r="C2" s="189"/>
      <c r="D2" s="190"/>
      <c r="E2" s="189"/>
      <c r="F2" s="189"/>
      <c r="G2" s="190"/>
      <c r="H2" s="191"/>
      <c r="I2" s="191"/>
      <c r="J2" s="191"/>
      <c r="K2" s="191"/>
      <c r="L2" s="192"/>
      <c r="M2" s="191"/>
      <c r="N2" s="191"/>
      <c r="O2" s="191"/>
      <c r="P2" s="193" t="s">
        <v>184</v>
      </c>
    </row>
    <row r="3" spans="1:16">
      <c r="A3" s="188"/>
      <c r="B3" s="188"/>
      <c r="C3" s="189"/>
      <c r="D3" s="190"/>
      <c r="E3" s="189"/>
      <c r="F3" s="189"/>
      <c r="G3" s="190"/>
      <c r="H3" s="191"/>
      <c r="I3" s="191"/>
      <c r="J3" s="191"/>
      <c r="K3" s="191"/>
      <c r="L3" s="192"/>
      <c r="M3" s="191"/>
      <c r="N3" s="191"/>
      <c r="O3" s="383" t="s">
        <v>325</v>
      </c>
      <c r="P3" s="383"/>
    </row>
    <row r="4" spans="1:16">
      <c r="A4" s="391" t="s">
        <v>185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</row>
    <row r="5" spans="1:16" ht="12.75" customHeight="1">
      <c r="A5" s="373" t="s">
        <v>5</v>
      </c>
      <c r="B5" s="373" t="s">
        <v>363</v>
      </c>
      <c r="C5" s="373" t="s">
        <v>186</v>
      </c>
      <c r="D5" s="373" t="s">
        <v>187</v>
      </c>
      <c r="E5" s="373" t="s">
        <v>188</v>
      </c>
      <c r="F5" s="373" t="s">
        <v>189</v>
      </c>
      <c r="G5" s="373" t="s">
        <v>190</v>
      </c>
      <c r="H5" s="373" t="s">
        <v>191</v>
      </c>
      <c r="I5" s="376" t="s">
        <v>192</v>
      </c>
      <c r="J5" s="387" t="s">
        <v>193</v>
      </c>
      <c r="K5" s="387" t="s">
        <v>194</v>
      </c>
      <c r="L5" s="390" t="s">
        <v>195</v>
      </c>
      <c r="M5" s="379" t="s">
        <v>196</v>
      </c>
      <c r="N5" s="380"/>
      <c r="O5" s="379" t="s">
        <v>197</v>
      </c>
      <c r="P5" s="380"/>
    </row>
    <row r="6" spans="1:16">
      <c r="A6" s="374"/>
      <c r="B6" s="374"/>
      <c r="C6" s="374"/>
      <c r="D6" s="374"/>
      <c r="E6" s="374"/>
      <c r="F6" s="374"/>
      <c r="G6" s="374"/>
      <c r="H6" s="374"/>
      <c r="I6" s="377"/>
      <c r="J6" s="388"/>
      <c r="K6" s="388"/>
      <c r="L6" s="390"/>
      <c r="M6" s="381"/>
      <c r="N6" s="382"/>
      <c r="O6" s="381"/>
      <c r="P6" s="382"/>
    </row>
    <row r="7" spans="1:16">
      <c r="A7" s="375"/>
      <c r="B7" s="375"/>
      <c r="C7" s="375"/>
      <c r="D7" s="375"/>
      <c r="E7" s="375"/>
      <c r="F7" s="375"/>
      <c r="G7" s="375"/>
      <c r="H7" s="375"/>
      <c r="I7" s="378"/>
      <c r="J7" s="389"/>
      <c r="K7" s="389"/>
      <c r="L7" s="390"/>
      <c r="M7" s="194" t="s">
        <v>198</v>
      </c>
      <c r="N7" s="194" t="s">
        <v>199</v>
      </c>
      <c r="O7" s="194" t="s">
        <v>198</v>
      </c>
      <c r="P7" s="194" t="s">
        <v>199</v>
      </c>
    </row>
    <row r="8" spans="1:16">
      <c r="A8" s="384" t="s">
        <v>200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6"/>
    </row>
    <row r="9" spans="1:16" ht="39.6">
      <c r="A9" s="195">
        <v>1</v>
      </c>
      <c r="B9" s="195" t="s">
        <v>201</v>
      </c>
      <c r="C9" s="196" t="s">
        <v>202</v>
      </c>
      <c r="D9" s="197" t="s">
        <v>202</v>
      </c>
      <c r="E9" s="197" t="s">
        <v>203</v>
      </c>
      <c r="F9" s="198" t="s">
        <v>204</v>
      </c>
      <c r="G9" s="43" t="s">
        <v>205</v>
      </c>
      <c r="H9" s="43"/>
      <c r="I9" s="43"/>
      <c r="J9" s="43">
        <v>600</v>
      </c>
      <c r="K9" s="43">
        <v>2007</v>
      </c>
      <c r="L9" s="199"/>
      <c r="M9" s="200" t="s">
        <v>328</v>
      </c>
      <c r="N9" s="200" t="s">
        <v>329</v>
      </c>
      <c r="O9" s="200"/>
      <c r="P9" s="200"/>
    </row>
    <row r="10" spans="1:16" ht="39.6">
      <c r="A10" s="195">
        <v>2</v>
      </c>
      <c r="B10" s="195" t="s">
        <v>206</v>
      </c>
      <c r="C10" s="196" t="s">
        <v>207</v>
      </c>
      <c r="D10" s="197" t="s">
        <v>208</v>
      </c>
      <c r="E10" s="197" t="s">
        <v>209</v>
      </c>
      <c r="F10" s="198" t="s">
        <v>210</v>
      </c>
      <c r="G10" s="43" t="s">
        <v>211</v>
      </c>
      <c r="H10" s="43"/>
      <c r="I10" s="43"/>
      <c r="J10" s="43">
        <v>1150</v>
      </c>
      <c r="K10" s="43">
        <v>2010</v>
      </c>
      <c r="L10" s="199"/>
      <c r="M10" s="200" t="s">
        <v>330</v>
      </c>
      <c r="N10" s="200" t="s">
        <v>331</v>
      </c>
      <c r="O10" s="200"/>
      <c r="P10" s="200"/>
    </row>
    <row r="11" spans="1:16" ht="39.6">
      <c r="A11" s="195">
        <v>3</v>
      </c>
      <c r="B11" s="195" t="s">
        <v>206</v>
      </c>
      <c r="C11" s="196" t="s">
        <v>212</v>
      </c>
      <c r="D11" s="197" t="s">
        <v>213</v>
      </c>
      <c r="E11" s="197" t="s">
        <v>214</v>
      </c>
      <c r="F11" s="198" t="s">
        <v>215</v>
      </c>
      <c r="G11" s="43" t="s">
        <v>216</v>
      </c>
      <c r="H11" s="43">
        <v>2402</v>
      </c>
      <c r="I11" s="43"/>
      <c r="J11" s="43">
        <v>6</v>
      </c>
      <c r="K11" s="43">
        <v>2009</v>
      </c>
      <c r="L11" s="199"/>
      <c r="M11" s="200" t="s">
        <v>332</v>
      </c>
      <c r="N11" s="200" t="s">
        <v>333</v>
      </c>
      <c r="O11" s="200"/>
      <c r="P11" s="200"/>
    </row>
    <row r="12" spans="1:16" ht="39.6">
      <c r="A12" s="195">
        <v>4</v>
      </c>
      <c r="B12" s="195" t="s">
        <v>206</v>
      </c>
      <c r="C12" s="196" t="s">
        <v>217</v>
      </c>
      <c r="D12" s="197" t="s">
        <v>218</v>
      </c>
      <c r="E12" s="197" t="s">
        <v>219</v>
      </c>
      <c r="F12" s="198" t="s">
        <v>220</v>
      </c>
      <c r="G12" s="43" t="s">
        <v>216</v>
      </c>
      <c r="H12" s="43">
        <v>2151</v>
      </c>
      <c r="I12" s="43"/>
      <c r="J12" s="43" t="s">
        <v>221</v>
      </c>
      <c r="K12" s="43">
        <v>2000</v>
      </c>
      <c r="L12" s="199"/>
      <c r="M12" s="200" t="s">
        <v>332</v>
      </c>
      <c r="N12" s="200" t="s">
        <v>333</v>
      </c>
      <c r="O12" s="200"/>
      <c r="P12" s="200"/>
    </row>
    <row r="13" spans="1:16" ht="39.6">
      <c r="A13" s="195">
        <v>5</v>
      </c>
      <c r="B13" s="195" t="s">
        <v>206</v>
      </c>
      <c r="C13" s="196" t="s">
        <v>217</v>
      </c>
      <c r="D13" s="197" t="s">
        <v>222</v>
      </c>
      <c r="E13" s="197" t="s">
        <v>223</v>
      </c>
      <c r="F13" s="198" t="s">
        <v>224</v>
      </c>
      <c r="G13" s="43" t="s">
        <v>216</v>
      </c>
      <c r="H13" s="43" t="s">
        <v>225</v>
      </c>
      <c r="I13" s="43"/>
      <c r="J13" s="43" t="s">
        <v>226</v>
      </c>
      <c r="K13" s="43">
        <v>1991</v>
      </c>
      <c r="L13" s="199"/>
      <c r="M13" s="200" t="s">
        <v>335</v>
      </c>
      <c r="N13" s="200" t="s">
        <v>334</v>
      </c>
      <c r="O13" s="200"/>
      <c r="P13" s="200"/>
    </row>
    <row r="14" spans="1:16" ht="39.6">
      <c r="A14" s="195">
        <v>6</v>
      </c>
      <c r="B14" s="195" t="s">
        <v>206</v>
      </c>
      <c r="C14" s="52" t="s">
        <v>227</v>
      </c>
      <c r="D14" s="179" t="s">
        <v>228</v>
      </c>
      <c r="E14" s="181" t="s">
        <v>229</v>
      </c>
      <c r="F14" s="201" t="s">
        <v>230</v>
      </c>
      <c r="G14" s="179" t="s">
        <v>205</v>
      </c>
      <c r="H14" s="181"/>
      <c r="I14" s="181"/>
      <c r="J14" s="181">
        <v>640</v>
      </c>
      <c r="K14" s="181">
        <v>2015</v>
      </c>
      <c r="L14" s="199"/>
      <c r="M14" s="202" t="s">
        <v>336</v>
      </c>
      <c r="N14" s="202" t="s">
        <v>337</v>
      </c>
      <c r="O14" s="202"/>
      <c r="P14" s="202"/>
    </row>
    <row r="15" spans="1:16" ht="39.6">
      <c r="A15" s="195">
        <v>7</v>
      </c>
      <c r="B15" s="195" t="s">
        <v>201</v>
      </c>
      <c r="C15" s="52" t="s">
        <v>231</v>
      </c>
      <c r="D15" s="179">
        <v>244</v>
      </c>
      <c r="E15" s="181">
        <v>11737</v>
      </c>
      <c r="F15" s="201" t="s">
        <v>232</v>
      </c>
      <c r="G15" s="179" t="s">
        <v>216</v>
      </c>
      <c r="H15" s="179" t="s">
        <v>233</v>
      </c>
      <c r="I15" s="181"/>
      <c r="J15" s="181" t="s">
        <v>234</v>
      </c>
      <c r="K15" s="181">
        <v>1989</v>
      </c>
      <c r="L15" s="199"/>
      <c r="M15" s="202" t="s">
        <v>338</v>
      </c>
      <c r="N15" s="202" t="s">
        <v>339</v>
      </c>
      <c r="O15" s="202"/>
      <c r="P15" s="202"/>
    </row>
    <row r="16" spans="1:16" ht="39.6">
      <c r="A16" s="195">
        <v>8</v>
      </c>
      <c r="B16" s="195" t="s">
        <v>201</v>
      </c>
      <c r="C16" s="52" t="s">
        <v>231</v>
      </c>
      <c r="D16" s="179">
        <v>244</v>
      </c>
      <c r="E16" s="181">
        <v>9645</v>
      </c>
      <c r="F16" s="201" t="s">
        <v>235</v>
      </c>
      <c r="G16" s="179" t="s">
        <v>216</v>
      </c>
      <c r="H16" s="181" t="s">
        <v>236</v>
      </c>
      <c r="I16" s="181"/>
      <c r="J16" s="181" t="s">
        <v>234</v>
      </c>
      <c r="K16" s="181">
        <v>1985</v>
      </c>
      <c r="L16" s="199"/>
      <c r="M16" s="202" t="s">
        <v>338</v>
      </c>
      <c r="N16" s="202" t="s">
        <v>339</v>
      </c>
      <c r="O16" s="202"/>
      <c r="P16" s="202"/>
    </row>
    <row r="17" spans="1:16" ht="39.6">
      <c r="A17" s="195">
        <v>9</v>
      </c>
      <c r="B17" s="195" t="s">
        <v>201</v>
      </c>
      <c r="C17" s="52" t="s">
        <v>237</v>
      </c>
      <c r="D17" s="179" t="s">
        <v>238</v>
      </c>
      <c r="E17" s="181">
        <v>80831012</v>
      </c>
      <c r="F17" s="201" t="s">
        <v>239</v>
      </c>
      <c r="G17" s="179" t="s">
        <v>240</v>
      </c>
      <c r="H17" s="181"/>
      <c r="I17" s="181"/>
      <c r="J17" s="181">
        <v>1</v>
      </c>
      <c r="K17" s="181">
        <v>2006</v>
      </c>
      <c r="L17" s="199"/>
      <c r="M17" s="202" t="s">
        <v>340</v>
      </c>
      <c r="N17" s="202" t="s">
        <v>341</v>
      </c>
      <c r="O17" s="202"/>
      <c r="P17" s="202"/>
    </row>
    <row r="18" spans="1:16" ht="39.6">
      <c r="A18" s="195">
        <v>10</v>
      </c>
      <c r="B18" s="195" t="s">
        <v>201</v>
      </c>
      <c r="C18" s="181" t="s">
        <v>241</v>
      </c>
      <c r="D18" s="179" t="s">
        <v>242</v>
      </c>
      <c r="E18" s="181" t="s">
        <v>243</v>
      </c>
      <c r="F18" s="201" t="s">
        <v>244</v>
      </c>
      <c r="G18" s="179" t="s">
        <v>245</v>
      </c>
      <c r="H18" s="181">
        <v>4353</v>
      </c>
      <c r="I18" s="181"/>
      <c r="J18" s="181" t="s">
        <v>246</v>
      </c>
      <c r="K18" s="181">
        <v>1999</v>
      </c>
      <c r="L18" s="199"/>
      <c r="M18" s="202" t="s">
        <v>342</v>
      </c>
      <c r="N18" s="202" t="s">
        <v>343</v>
      </c>
      <c r="O18" s="202"/>
      <c r="P18" s="202"/>
    </row>
    <row r="19" spans="1:16" ht="39.6">
      <c r="A19" s="195">
        <v>11</v>
      </c>
      <c r="B19" s="195" t="s">
        <v>206</v>
      </c>
      <c r="C19" s="52" t="s">
        <v>212</v>
      </c>
      <c r="D19" s="179" t="s">
        <v>247</v>
      </c>
      <c r="E19" s="181" t="s">
        <v>248</v>
      </c>
      <c r="F19" s="201" t="s">
        <v>249</v>
      </c>
      <c r="G19" s="179" t="s">
        <v>216</v>
      </c>
      <c r="H19" s="181">
        <v>2402</v>
      </c>
      <c r="I19" s="181"/>
      <c r="J19" s="181" t="s">
        <v>250</v>
      </c>
      <c r="K19" s="181">
        <v>2011</v>
      </c>
      <c r="L19" s="199"/>
      <c r="M19" s="202" t="s">
        <v>344</v>
      </c>
      <c r="N19" s="202" t="s">
        <v>345</v>
      </c>
      <c r="O19" s="202"/>
      <c r="P19" s="202"/>
    </row>
    <row r="20" spans="1:16" ht="39.6">
      <c r="A20" s="195">
        <v>12</v>
      </c>
      <c r="B20" s="195" t="s">
        <v>206</v>
      </c>
      <c r="C20" s="52" t="s">
        <v>212</v>
      </c>
      <c r="D20" s="179" t="s">
        <v>247</v>
      </c>
      <c r="E20" s="181" t="s">
        <v>251</v>
      </c>
      <c r="F20" s="201" t="s">
        <v>252</v>
      </c>
      <c r="G20" s="179" t="s">
        <v>216</v>
      </c>
      <c r="H20" s="181">
        <v>2402</v>
      </c>
      <c r="I20" s="181"/>
      <c r="J20" s="181" t="s">
        <v>250</v>
      </c>
      <c r="K20" s="181">
        <v>2011</v>
      </c>
      <c r="L20" s="199"/>
      <c r="M20" s="202" t="s">
        <v>344</v>
      </c>
      <c r="N20" s="202" t="s">
        <v>345</v>
      </c>
      <c r="O20" s="202"/>
      <c r="P20" s="202"/>
    </row>
    <row r="21" spans="1:16" ht="39.6">
      <c r="A21" s="195">
        <v>13</v>
      </c>
      <c r="B21" s="195" t="s">
        <v>201</v>
      </c>
      <c r="C21" s="52" t="s">
        <v>253</v>
      </c>
      <c r="D21" s="179">
        <v>208</v>
      </c>
      <c r="E21" s="181" t="s">
        <v>254</v>
      </c>
      <c r="F21" s="201" t="s">
        <v>255</v>
      </c>
      <c r="G21" s="179" t="s">
        <v>216</v>
      </c>
      <c r="H21" s="181" t="s">
        <v>256</v>
      </c>
      <c r="I21" s="181"/>
      <c r="J21" s="181" t="s">
        <v>257</v>
      </c>
      <c r="K21" s="181">
        <v>1996</v>
      </c>
      <c r="L21" s="199"/>
      <c r="M21" s="202" t="s">
        <v>346</v>
      </c>
      <c r="N21" s="202" t="s">
        <v>347</v>
      </c>
      <c r="O21" s="202"/>
      <c r="P21" s="202"/>
    </row>
    <row r="22" spans="1:16" ht="39.6">
      <c r="A22" s="195">
        <v>14</v>
      </c>
      <c r="B22" s="195" t="s">
        <v>206</v>
      </c>
      <c r="C22" s="52" t="s">
        <v>253</v>
      </c>
      <c r="D22" s="179" t="s">
        <v>258</v>
      </c>
      <c r="E22" s="181" t="s">
        <v>259</v>
      </c>
      <c r="F22" s="201" t="s">
        <v>260</v>
      </c>
      <c r="G22" s="179" t="s">
        <v>216</v>
      </c>
      <c r="H22" s="181">
        <v>6374</v>
      </c>
      <c r="I22" s="181"/>
      <c r="J22" s="181" t="s">
        <v>261</v>
      </c>
      <c r="K22" s="181">
        <v>2013</v>
      </c>
      <c r="L22" s="199"/>
      <c r="M22" s="202" t="s">
        <v>348</v>
      </c>
      <c r="N22" s="202" t="s">
        <v>349</v>
      </c>
      <c r="O22" s="202"/>
      <c r="P22" s="202"/>
    </row>
    <row r="23" spans="1:16" ht="39.6">
      <c r="A23" s="195">
        <v>15</v>
      </c>
      <c r="B23" s="208" t="s">
        <v>381</v>
      </c>
      <c r="C23" s="52" t="s">
        <v>262</v>
      </c>
      <c r="D23" s="179" t="s">
        <v>263</v>
      </c>
      <c r="E23" s="181" t="s">
        <v>264</v>
      </c>
      <c r="F23" s="201" t="s">
        <v>265</v>
      </c>
      <c r="G23" s="203" t="s">
        <v>216</v>
      </c>
      <c r="H23" s="181">
        <v>2488</v>
      </c>
      <c r="I23" s="181"/>
      <c r="J23" s="181" t="s">
        <v>266</v>
      </c>
      <c r="K23" s="181">
        <v>2011</v>
      </c>
      <c r="L23" s="199"/>
      <c r="M23" s="202" t="s">
        <v>350</v>
      </c>
      <c r="N23" s="202" t="s">
        <v>351</v>
      </c>
      <c r="O23" s="202"/>
      <c r="P23" s="202"/>
    </row>
    <row r="24" spans="1:16" ht="39.6">
      <c r="A24" s="195">
        <v>16</v>
      </c>
      <c r="B24" s="195" t="s">
        <v>206</v>
      </c>
      <c r="C24" s="52" t="s">
        <v>267</v>
      </c>
      <c r="D24" s="179" t="s">
        <v>268</v>
      </c>
      <c r="E24" s="52">
        <v>4900138410</v>
      </c>
      <c r="F24" s="201" t="s">
        <v>269</v>
      </c>
      <c r="G24" s="179" t="s">
        <v>216</v>
      </c>
      <c r="H24" s="181">
        <v>12756</v>
      </c>
      <c r="I24" s="181"/>
      <c r="J24" s="181">
        <v>9</v>
      </c>
      <c r="K24" s="181">
        <v>1982</v>
      </c>
      <c r="L24" s="199"/>
      <c r="M24" s="202" t="s">
        <v>352</v>
      </c>
      <c r="N24" s="202" t="s">
        <v>353</v>
      </c>
      <c r="O24" s="202"/>
      <c r="P24" s="202"/>
    </row>
    <row r="25" spans="1:16" ht="40.5" customHeight="1">
      <c r="A25" s="195">
        <v>17</v>
      </c>
      <c r="B25" s="195" t="s">
        <v>201</v>
      </c>
      <c r="C25" s="181" t="s">
        <v>270</v>
      </c>
      <c r="D25" s="179" t="s">
        <v>271</v>
      </c>
      <c r="E25" s="181" t="s">
        <v>272</v>
      </c>
      <c r="F25" s="201" t="s">
        <v>273</v>
      </c>
      <c r="G25" s="179" t="s">
        <v>274</v>
      </c>
      <c r="H25" s="181">
        <v>1896</v>
      </c>
      <c r="I25" s="181"/>
      <c r="J25" s="181" t="s">
        <v>275</v>
      </c>
      <c r="K25" s="181">
        <v>2004</v>
      </c>
      <c r="L25" s="199" t="s">
        <v>367</v>
      </c>
      <c r="M25" s="202" t="s">
        <v>352</v>
      </c>
      <c r="N25" s="202" t="s">
        <v>353</v>
      </c>
      <c r="O25" s="202" t="s">
        <v>352</v>
      </c>
      <c r="P25" s="202" t="s">
        <v>353</v>
      </c>
    </row>
    <row r="26" spans="1:16" ht="39.6">
      <c r="A26" s="195">
        <v>18</v>
      </c>
      <c r="B26" s="195" t="s">
        <v>276</v>
      </c>
      <c r="C26" s="181" t="s">
        <v>212</v>
      </c>
      <c r="D26" s="179" t="s">
        <v>277</v>
      </c>
      <c r="E26" s="181" t="s">
        <v>278</v>
      </c>
      <c r="F26" s="201" t="s">
        <v>279</v>
      </c>
      <c r="G26" s="179" t="s">
        <v>216</v>
      </c>
      <c r="H26" s="181">
        <v>2198</v>
      </c>
      <c r="I26" s="181"/>
      <c r="J26" s="181" t="s">
        <v>280</v>
      </c>
      <c r="K26" s="181">
        <v>2013</v>
      </c>
      <c r="L26" s="199"/>
      <c r="M26" s="202" t="s">
        <v>346</v>
      </c>
      <c r="N26" s="202" t="s">
        <v>354</v>
      </c>
      <c r="O26" s="202"/>
      <c r="P26" s="202"/>
    </row>
    <row r="27" spans="1:16" ht="41.25" customHeight="1">
      <c r="A27" s="195">
        <v>19</v>
      </c>
      <c r="B27" s="195" t="s">
        <v>206</v>
      </c>
      <c r="C27" s="181" t="s">
        <v>270</v>
      </c>
      <c r="D27" s="179" t="s">
        <v>281</v>
      </c>
      <c r="E27" s="181" t="s">
        <v>282</v>
      </c>
      <c r="F27" s="201" t="s">
        <v>283</v>
      </c>
      <c r="G27" s="179" t="s">
        <v>274</v>
      </c>
      <c r="H27" s="181">
        <v>1598</v>
      </c>
      <c r="I27" s="181"/>
      <c r="J27" s="181" t="s">
        <v>284</v>
      </c>
      <c r="K27" s="181">
        <v>2013</v>
      </c>
      <c r="L27" s="199" t="s">
        <v>364</v>
      </c>
      <c r="M27" s="202" t="s">
        <v>355</v>
      </c>
      <c r="N27" s="202" t="s">
        <v>356</v>
      </c>
      <c r="O27" s="202" t="s">
        <v>355</v>
      </c>
      <c r="P27" s="202" t="s">
        <v>356</v>
      </c>
    </row>
    <row r="28" spans="1:16" ht="39.75" customHeight="1">
      <c r="A28" s="195">
        <v>20</v>
      </c>
      <c r="B28" s="195" t="s">
        <v>206</v>
      </c>
      <c r="C28" s="181" t="s">
        <v>285</v>
      </c>
      <c r="D28" s="179" t="s">
        <v>285</v>
      </c>
      <c r="E28" s="181" t="s">
        <v>286</v>
      </c>
      <c r="F28" s="201"/>
      <c r="G28" s="179" t="s">
        <v>287</v>
      </c>
      <c r="H28" s="47">
        <v>3400</v>
      </c>
      <c r="I28" s="47"/>
      <c r="J28" s="47">
        <v>1</v>
      </c>
      <c r="K28" s="47">
        <v>2016</v>
      </c>
      <c r="L28" s="199" t="s">
        <v>365</v>
      </c>
      <c r="M28" s="202" t="s">
        <v>357</v>
      </c>
      <c r="N28" s="202" t="s">
        <v>358</v>
      </c>
      <c r="O28" s="204" t="s">
        <v>357</v>
      </c>
      <c r="P28" s="204" t="s">
        <v>358</v>
      </c>
    </row>
    <row r="29" spans="1:16" ht="38.25" customHeight="1">
      <c r="A29" s="195">
        <v>21</v>
      </c>
      <c r="B29" s="195" t="s">
        <v>206</v>
      </c>
      <c r="C29" s="179" t="s">
        <v>267</v>
      </c>
      <c r="D29" s="179" t="s">
        <v>288</v>
      </c>
      <c r="E29" s="181">
        <v>4900140754</v>
      </c>
      <c r="F29" s="201" t="s">
        <v>289</v>
      </c>
      <c r="G29" s="179" t="s">
        <v>216</v>
      </c>
      <c r="H29" s="47">
        <v>9506</v>
      </c>
      <c r="I29" s="47"/>
      <c r="J29" s="47">
        <v>6</v>
      </c>
      <c r="K29" s="47">
        <v>1982</v>
      </c>
      <c r="L29" s="205"/>
      <c r="M29" s="202" t="s">
        <v>359</v>
      </c>
      <c r="N29" s="202" t="s">
        <v>360</v>
      </c>
      <c r="O29" s="47"/>
      <c r="P29" s="206"/>
    </row>
    <row r="30" spans="1:16" ht="38.25" customHeight="1">
      <c r="A30" s="195">
        <v>22</v>
      </c>
      <c r="B30" s="195" t="s">
        <v>290</v>
      </c>
      <c r="C30" s="179" t="s">
        <v>291</v>
      </c>
      <c r="D30" s="179" t="s">
        <v>292</v>
      </c>
      <c r="E30" s="181" t="s">
        <v>293</v>
      </c>
      <c r="F30" s="207" t="s">
        <v>294</v>
      </c>
      <c r="G30" s="179" t="s">
        <v>274</v>
      </c>
      <c r="H30" s="47">
        <v>998</v>
      </c>
      <c r="I30" s="47"/>
      <c r="J30" s="47" t="s">
        <v>295</v>
      </c>
      <c r="K30" s="47">
        <v>2018</v>
      </c>
      <c r="L30" s="199" t="s">
        <v>366</v>
      </c>
      <c r="M30" s="202" t="s">
        <v>361</v>
      </c>
      <c r="N30" s="202" t="s">
        <v>362</v>
      </c>
      <c r="O30" s="204" t="s">
        <v>361</v>
      </c>
      <c r="P30" s="204" t="s">
        <v>362</v>
      </c>
    </row>
    <row r="31" spans="1:16" ht="39.6">
      <c r="A31" s="206">
        <v>23</v>
      </c>
      <c r="B31" s="208" t="s">
        <v>381</v>
      </c>
      <c r="C31" s="209" t="s">
        <v>296</v>
      </c>
      <c r="D31" s="187" t="s">
        <v>297</v>
      </c>
      <c r="E31" s="209" t="s">
        <v>298</v>
      </c>
      <c r="F31" s="209" t="s">
        <v>299</v>
      </c>
      <c r="G31" s="179" t="s">
        <v>216</v>
      </c>
      <c r="H31" s="206">
        <v>6700</v>
      </c>
      <c r="I31" s="206"/>
      <c r="J31" s="206">
        <v>6</v>
      </c>
      <c r="K31" s="206">
        <v>2018</v>
      </c>
      <c r="L31" s="210"/>
      <c r="M31" s="202" t="s">
        <v>359</v>
      </c>
      <c r="N31" s="202" t="s">
        <v>360</v>
      </c>
      <c r="O31" s="206"/>
      <c r="P31" s="206"/>
    </row>
  </sheetData>
  <mergeCells count="17">
    <mergeCell ref="O3:P3"/>
    <mergeCell ref="A8:P8"/>
    <mergeCell ref="J5:J7"/>
    <mergeCell ref="K5:K7"/>
    <mergeCell ref="L5:L7"/>
    <mergeCell ref="A4:P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M5:N6"/>
    <mergeCell ref="O5:P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abSelected="1" workbookViewId="0">
      <selection activeCell="E21" sqref="E21"/>
    </sheetView>
  </sheetViews>
  <sheetFormatPr defaultRowHeight="13.2"/>
  <cols>
    <col min="2" max="2" width="9.109375" customWidth="1"/>
    <col min="3" max="3" width="23.5546875" customWidth="1"/>
    <col min="4" max="4" width="37.44140625" customWidth="1"/>
  </cols>
  <sheetData>
    <row r="1" spans="1:4">
      <c r="A1" s="277"/>
      <c r="B1" s="277"/>
      <c r="C1" s="277"/>
      <c r="D1" s="281" t="s">
        <v>368</v>
      </c>
    </row>
    <row r="2" spans="1:4">
      <c r="A2" s="277"/>
      <c r="B2" s="277"/>
      <c r="C2" s="277"/>
      <c r="D2" s="281" t="s">
        <v>369</v>
      </c>
    </row>
    <row r="3" spans="1:4">
      <c r="A3" s="278"/>
      <c r="B3" s="278"/>
      <c r="C3" s="279"/>
      <c r="D3" s="280"/>
    </row>
    <row r="4" spans="1:4">
      <c r="A4" s="394" t="s">
        <v>370</v>
      </c>
      <c r="B4" s="395"/>
      <c r="C4" s="395"/>
      <c r="D4" s="396"/>
    </row>
    <row r="5" spans="1:4" ht="25.8" thickBot="1">
      <c r="A5" s="282" t="s">
        <v>371</v>
      </c>
      <c r="B5" s="282" t="s">
        <v>372</v>
      </c>
      <c r="C5" s="283" t="s">
        <v>373</v>
      </c>
      <c r="D5" s="282" t="s">
        <v>374</v>
      </c>
    </row>
    <row r="6" spans="1:4" ht="13.8" thickBot="1">
      <c r="A6" s="284">
        <v>2020</v>
      </c>
      <c r="B6" s="285"/>
      <c r="C6" s="286"/>
      <c r="D6" s="287" t="s">
        <v>375</v>
      </c>
    </row>
    <row r="7" spans="1:4">
      <c r="A7" s="397">
        <v>2019</v>
      </c>
      <c r="B7" s="288">
        <v>1</v>
      </c>
      <c r="C7" s="296">
        <v>18032.189999999999</v>
      </c>
      <c r="D7" s="289" t="s">
        <v>377</v>
      </c>
    </row>
    <row r="8" spans="1:4">
      <c r="A8" s="398"/>
      <c r="B8" s="290">
        <v>2</v>
      </c>
      <c r="C8" s="297">
        <v>2314.6999999999998</v>
      </c>
      <c r="D8" s="291" t="s">
        <v>378</v>
      </c>
    </row>
    <row r="9" spans="1:4">
      <c r="A9" s="398"/>
      <c r="B9" s="290">
        <v>1</v>
      </c>
      <c r="C9" s="297">
        <v>1609.74</v>
      </c>
      <c r="D9" s="291" t="s">
        <v>382</v>
      </c>
    </row>
    <row r="10" spans="1:4" ht="13.8" thickBot="1">
      <c r="A10" s="398"/>
      <c r="B10" s="290">
        <v>1</v>
      </c>
      <c r="C10" s="297">
        <v>1359.05</v>
      </c>
      <c r="D10" s="291" t="s">
        <v>383</v>
      </c>
    </row>
    <row r="11" spans="1:4">
      <c r="A11" s="276">
        <v>2018</v>
      </c>
      <c r="B11" s="292"/>
      <c r="C11" s="293"/>
      <c r="D11" s="294" t="s">
        <v>375</v>
      </c>
    </row>
    <row r="12" spans="1:4" ht="37.799999999999997">
      <c r="A12" s="299">
        <v>2017</v>
      </c>
      <c r="B12" s="299">
        <v>3</v>
      </c>
      <c r="C12" s="298">
        <v>1516.96</v>
      </c>
      <c r="D12" s="295" t="s">
        <v>376</v>
      </c>
    </row>
  </sheetData>
  <mergeCells count="2">
    <mergeCell ref="A4:D4"/>
    <mergeCell ref="A7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budynki</vt:lpstr>
      <vt:lpstr>środki trwałe</vt:lpstr>
      <vt:lpstr>elektronika</vt:lpstr>
      <vt:lpstr>pojazdy</vt:lpstr>
      <vt:lpstr>szkody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Agnieszka T</cp:lastModifiedBy>
  <cp:lastPrinted>2018-05-22T10:30:33Z</cp:lastPrinted>
  <dcterms:created xsi:type="dcterms:W3CDTF">2003-03-13T10:23:20Z</dcterms:created>
  <dcterms:modified xsi:type="dcterms:W3CDTF">2020-06-29T11:24:26Z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